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20520" windowHeight="3660" activeTab="0"/>
  </bookViews>
  <sheets>
    <sheet name="U14" sheetId="1" r:id="rId1"/>
  </sheets>
  <definedNames/>
  <calcPr fullCalcOnLoad="1"/>
</workbook>
</file>

<file path=xl/sharedStrings.xml><?xml version="1.0" encoding="utf-8"?>
<sst xmlns="http://schemas.openxmlformats.org/spreadsheetml/2006/main" count="134" uniqueCount="91">
  <si>
    <t>Forename</t>
  </si>
  <si>
    <t>Surname</t>
  </si>
  <si>
    <t>M/F</t>
  </si>
  <si>
    <t>GP 1</t>
  </si>
  <si>
    <t>GP 2</t>
  </si>
  <si>
    <t>GP 3</t>
  </si>
  <si>
    <t>GP 5</t>
  </si>
  <si>
    <t>GP Pts</t>
  </si>
  <si>
    <t>M</t>
  </si>
  <si>
    <t>F</t>
  </si>
  <si>
    <t>James</t>
  </si>
  <si>
    <t>Thomas</t>
  </si>
  <si>
    <t>Muhunthan</t>
  </si>
  <si>
    <t xml:space="preserve">GP 4 </t>
  </si>
  <si>
    <t>White</t>
  </si>
  <si>
    <t>Alice</t>
  </si>
  <si>
    <t>Dmitry</t>
  </si>
  <si>
    <t>Molostvov</t>
  </si>
  <si>
    <t>Badhrinath</t>
  </si>
  <si>
    <t>Adhvaith</t>
  </si>
  <si>
    <t>Horton</t>
  </si>
  <si>
    <t>Jake</t>
  </si>
  <si>
    <t>Weersing</t>
  </si>
  <si>
    <t>Isha</t>
  </si>
  <si>
    <t>Aggarwal-Stanbridge</t>
  </si>
  <si>
    <t>Felix</t>
  </si>
  <si>
    <t>Reeve</t>
  </si>
  <si>
    <t>Charukgan</t>
  </si>
  <si>
    <t>Findlay</t>
  </si>
  <si>
    <t>Lister</t>
  </si>
  <si>
    <t>Jaideep</t>
  </si>
  <si>
    <t>Cheema</t>
  </si>
  <si>
    <t>Zarzecki</t>
  </si>
  <si>
    <t>Dominique</t>
  </si>
  <si>
    <t>Granger</t>
  </si>
  <si>
    <t>Fraser</t>
  </si>
  <si>
    <t>Caves</t>
  </si>
  <si>
    <t>Sebastian</t>
  </si>
  <si>
    <t>Bridgeman</t>
  </si>
  <si>
    <t>Joshua</t>
  </si>
  <si>
    <t>Pooler</t>
  </si>
  <si>
    <t>Oddy</t>
  </si>
  <si>
    <t>Nigel</t>
  </si>
  <si>
    <t>Arun Jacob</t>
  </si>
  <si>
    <t>Jishnu</t>
  </si>
  <si>
    <t>Rajaram</t>
  </si>
  <si>
    <t>Lakshan</t>
  </si>
  <si>
    <t>Siddharth</t>
  </si>
  <si>
    <t>Ethan</t>
  </si>
  <si>
    <t>Yau</t>
  </si>
  <si>
    <t>Summers</t>
  </si>
  <si>
    <t>Abigail</t>
  </si>
  <si>
    <t>Luka</t>
  </si>
  <si>
    <t>Lacey</t>
  </si>
  <si>
    <t>`</t>
  </si>
  <si>
    <t>Toby</t>
  </si>
  <si>
    <t>Bates</t>
  </si>
  <si>
    <t>Muthu</t>
  </si>
  <si>
    <t>Ramanathan</t>
  </si>
  <si>
    <t>Smerdon</t>
  </si>
  <si>
    <t>Daniel</t>
  </si>
  <si>
    <t>Kriel</t>
  </si>
  <si>
    <t>Naylor</t>
  </si>
  <si>
    <t>Pickwick</t>
  </si>
  <si>
    <t>Suhruth</t>
  </si>
  <si>
    <t>Akula</t>
  </si>
  <si>
    <t>Edward</t>
  </si>
  <si>
    <t>Benjamin</t>
  </si>
  <si>
    <t>Benerayan</t>
  </si>
  <si>
    <t>Lucas</t>
  </si>
  <si>
    <t>Eric</t>
  </si>
  <si>
    <t>Jelpidiforov</t>
  </si>
  <si>
    <t>Tejas</t>
  </si>
  <si>
    <t>Mulay</t>
  </si>
  <si>
    <t>Dylan</t>
  </si>
  <si>
    <t>Unnabhv</t>
  </si>
  <si>
    <t>Maheshwari</t>
  </si>
  <si>
    <t>ESSEX U14 GP 2018-19</t>
  </si>
  <si>
    <t>Richardson</t>
  </si>
  <si>
    <t>Denis</t>
  </si>
  <si>
    <t>Guha</t>
  </si>
  <si>
    <t>Karanam</t>
  </si>
  <si>
    <t>Andrei</t>
  </si>
  <si>
    <t>Axente</t>
  </si>
  <si>
    <t>Ayub</t>
  </si>
  <si>
    <t>Mourad</t>
  </si>
  <si>
    <t>Olivia</t>
  </si>
  <si>
    <t>Flower</t>
  </si>
  <si>
    <t>Theo</t>
  </si>
  <si>
    <t>Leomaran</t>
  </si>
  <si>
    <t>Senthan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</si>
</sst>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;@"/>
    <numFmt numFmtId="169" formatCode="0.0"/>
    <numFmt numFmtId="170" formatCode="0.000"/>
    <numFmt numFmtId="171" formatCode="0.000000"/>
    <numFmt numFmtId="172" formatCode="0.00000"/>
    <numFmt numFmtId="173" formatCode="0.0000"/>
    <numFmt numFmtId="174" formatCode="0.0%"/>
  </numFmts>
  <fonts count="43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9.6"/>
      <color indexed="12"/>
      <name val="Arial"/>
      <family val="2"/>
    </font>
    <font>
      <u val="single"/>
      <sz val="9.6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wrapText="1"/>
    </xf>
    <xf numFmtId="2" fontId="6" fillId="0" borderId="22" xfId="0" applyNumberFormat="1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3"/>
  <sheetViews>
    <sheetView tabSelected="1" zoomScale="90" zoomScaleNormal="90" zoomScalePageLayoutView="0" workbookViewId="0" topLeftCell="A4">
      <selection activeCell="L16" sqref="L16"/>
    </sheetView>
  </sheetViews>
  <sheetFormatPr defaultColWidth="9.140625" defaultRowHeight="12.75"/>
  <cols>
    <col min="1" max="1" width="5.57421875" style="4" customWidth="1"/>
    <col min="2" max="2" width="16.8515625" style="2" customWidth="1"/>
    <col min="3" max="3" width="20.28125" style="2" customWidth="1"/>
    <col min="4" max="9" width="7.7109375" style="2" customWidth="1"/>
    <col min="10" max="10" width="8.8515625" style="28" customWidth="1"/>
    <col min="11" max="11" width="8.8515625" style="18" customWidth="1"/>
    <col min="12" max="12" width="11.57421875" style="18" customWidth="1"/>
    <col min="13" max="13" width="12.28125" style="2" customWidth="1"/>
    <col min="14" max="14" width="12.421875" style="2" customWidth="1"/>
    <col min="15" max="16384" width="9.140625" style="2" customWidth="1"/>
  </cols>
  <sheetData>
    <row r="1" spans="2:15" ht="34.5" customHeight="1">
      <c r="B1" s="32"/>
      <c r="C1" s="36" t="s">
        <v>77</v>
      </c>
      <c r="D1" s="36"/>
      <c r="E1" s="36"/>
      <c r="F1" s="36"/>
      <c r="G1" s="36"/>
      <c r="H1" s="36"/>
      <c r="I1" s="36"/>
      <c r="J1" s="25"/>
      <c r="K1" s="22"/>
      <c r="L1" s="30"/>
      <c r="M1" s="23"/>
      <c r="N1" s="4"/>
      <c r="O1" s="4"/>
    </row>
    <row r="2" spans="2:18" ht="19.5" customHeight="1" thickBot="1">
      <c r="B2" s="7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13</v>
      </c>
      <c r="I2" s="8" t="s">
        <v>6</v>
      </c>
      <c r="J2" s="26" t="s">
        <v>7</v>
      </c>
      <c r="K2" s="11"/>
      <c r="L2" s="31"/>
      <c r="M2" s="23"/>
      <c r="N2" s="34"/>
      <c r="O2" s="4"/>
      <c r="P2" s="4"/>
      <c r="Q2" s="4"/>
      <c r="R2" s="4"/>
    </row>
    <row r="3" spans="2:18" ht="18" customHeight="1">
      <c r="B3" s="12" t="s">
        <v>51</v>
      </c>
      <c r="C3" s="12" t="s">
        <v>22</v>
      </c>
      <c r="D3" s="10" t="s">
        <v>9</v>
      </c>
      <c r="E3" s="15">
        <f>4.5*4.5</f>
        <v>20.25</v>
      </c>
      <c r="F3" s="21">
        <v>0</v>
      </c>
      <c r="G3" s="21">
        <f>2.5*4.5</f>
        <v>11.25</v>
      </c>
      <c r="H3" s="21">
        <f>4.5*4.5</f>
        <v>20.25</v>
      </c>
      <c r="I3" s="20">
        <f>5.5*4.5</f>
        <v>24.75</v>
      </c>
      <c r="J3" s="27">
        <f aca="true" t="shared" si="0" ref="J3:J43">SUM(E3:I3)-SMALL(E3:I3,1)-SMALL(E3:I3,2)</f>
        <v>65.25</v>
      </c>
      <c r="L3" s="4"/>
      <c r="M3" s="14"/>
      <c r="N3" s="31"/>
      <c r="O3" s="4"/>
      <c r="P3" s="4"/>
      <c r="Q3" s="4"/>
      <c r="R3" s="4"/>
    </row>
    <row r="4" spans="2:18" ht="18" customHeight="1">
      <c r="B4" s="3" t="s">
        <v>27</v>
      </c>
      <c r="C4" s="3" t="s">
        <v>12</v>
      </c>
      <c r="D4" s="1" t="s">
        <v>8</v>
      </c>
      <c r="E4" s="1">
        <f>5*4.5</f>
        <v>22.5</v>
      </c>
      <c r="F4" s="9">
        <f>3.5*5.5</f>
        <v>19.25</v>
      </c>
      <c r="G4" s="9">
        <f>5*4.5</f>
        <v>22.5</v>
      </c>
      <c r="H4" s="9">
        <f>4.5*4.5</f>
        <v>20.25</v>
      </c>
      <c r="I4" s="20">
        <v>0</v>
      </c>
      <c r="J4" s="27">
        <f t="shared" si="0"/>
        <v>65.25</v>
      </c>
      <c r="L4" s="4"/>
      <c r="M4" s="35"/>
      <c r="N4" s="31"/>
      <c r="O4" s="4"/>
      <c r="P4" s="4"/>
      <c r="Q4" s="4"/>
      <c r="R4" s="4"/>
    </row>
    <row r="5" spans="2:18" ht="18" customHeight="1">
      <c r="B5" s="3" t="s">
        <v>28</v>
      </c>
      <c r="C5" s="3" t="s">
        <v>29</v>
      </c>
      <c r="D5" s="1" t="s">
        <v>8</v>
      </c>
      <c r="E5" s="1">
        <f>4*4.5</f>
        <v>18</v>
      </c>
      <c r="F5" s="9">
        <v>0</v>
      </c>
      <c r="G5" s="9">
        <v>0</v>
      </c>
      <c r="H5" s="9">
        <f>3*4.5</f>
        <v>13.5</v>
      </c>
      <c r="I5" s="20">
        <f>3*4.5</f>
        <v>13.5</v>
      </c>
      <c r="J5" s="27">
        <f t="shared" si="0"/>
        <v>45</v>
      </c>
      <c r="L5" s="2"/>
      <c r="M5" s="35"/>
      <c r="N5" s="31"/>
      <c r="O5" s="4"/>
      <c r="P5" s="4"/>
      <c r="Q5" s="4"/>
      <c r="R5" s="4"/>
    </row>
    <row r="6" spans="2:18" ht="18" customHeight="1">
      <c r="B6" s="3" t="s">
        <v>46</v>
      </c>
      <c r="C6" s="3" t="s">
        <v>47</v>
      </c>
      <c r="D6" s="1" t="s">
        <v>8</v>
      </c>
      <c r="E6" s="16">
        <f>3*4.5</f>
        <v>13.5</v>
      </c>
      <c r="F6" s="9">
        <f>2*5.5</f>
        <v>11</v>
      </c>
      <c r="G6" s="9">
        <f>2*4.5</f>
        <v>9</v>
      </c>
      <c r="H6" s="9">
        <f>1.5*4.5</f>
        <v>6.75</v>
      </c>
      <c r="I6" s="20">
        <f>3.5*4.5</f>
        <v>15.75</v>
      </c>
      <c r="J6" s="27">
        <f t="shared" si="0"/>
        <v>40.25</v>
      </c>
      <c r="K6" s="11"/>
      <c r="L6" s="2"/>
      <c r="M6" s="31"/>
      <c r="N6" s="31"/>
      <c r="O6" s="4"/>
      <c r="P6" s="4"/>
      <c r="Q6" s="4"/>
      <c r="R6" s="4"/>
    </row>
    <row r="7" spans="2:18" ht="18" customHeight="1">
      <c r="B7" s="3" t="s">
        <v>48</v>
      </c>
      <c r="C7" s="3" t="s">
        <v>49</v>
      </c>
      <c r="D7" s="1" t="s">
        <v>8</v>
      </c>
      <c r="E7" s="16">
        <f>4.5*2.5</f>
        <v>11.25</v>
      </c>
      <c r="F7" s="9">
        <f>5.5*2.5</f>
        <v>13.75</v>
      </c>
      <c r="G7" s="9">
        <f>5.5*2.5</f>
        <v>13.75</v>
      </c>
      <c r="H7" s="9">
        <v>0</v>
      </c>
      <c r="I7" s="20">
        <f>2.5*4.5</f>
        <v>11.25</v>
      </c>
      <c r="J7" s="27">
        <f t="shared" si="0"/>
        <v>38.75</v>
      </c>
      <c r="K7" s="11"/>
      <c r="L7" s="4"/>
      <c r="M7" s="31"/>
      <c r="N7" s="31"/>
      <c r="O7" s="4"/>
      <c r="P7" s="4"/>
      <c r="Q7" s="4"/>
      <c r="R7" s="4"/>
    </row>
    <row r="8" spans="2:18" ht="18" customHeight="1">
      <c r="B8" s="13" t="s">
        <v>16</v>
      </c>
      <c r="C8" s="13" t="s">
        <v>17</v>
      </c>
      <c r="D8" s="1" t="s">
        <v>8</v>
      </c>
      <c r="E8" s="1">
        <f>5.5*2.5</f>
        <v>13.75</v>
      </c>
      <c r="F8" s="9">
        <f>2*5.5</f>
        <v>11</v>
      </c>
      <c r="G8" s="9">
        <f>2*4.5</f>
        <v>9</v>
      </c>
      <c r="H8" s="9">
        <f>2*4.5</f>
        <v>9</v>
      </c>
      <c r="I8" s="20">
        <f>3*4.5</f>
        <v>13.5</v>
      </c>
      <c r="J8" s="27">
        <f t="shared" si="0"/>
        <v>38.25</v>
      </c>
      <c r="L8" s="23"/>
      <c r="M8" s="31"/>
      <c r="N8" s="31"/>
      <c r="O8" s="4"/>
      <c r="P8" s="4"/>
      <c r="Q8" s="4"/>
      <c r="R8" s="4"/>
    </row>
    <row r="9" spans="2:18" ht="18" customHeight="1">
      <c r="B9" s="3" t="s">
        <v>35</v>
      </c>
      <c r="C9" s="3" t="s">
        <v>36</v>
      </c>
      <c r="D9" s="1" t="s">
        <v>8</v>
      </c>
      <c r="E9" s="17">
        <f>1.5*4.5</f>
        <v>6.75</v>
      </c>
      <c r="F9" s="1">
        <f>1.5*5.5</f>
        <v>8.25</v>
      </c>
      <c r="G9" s="1">
        <f>4*2.5</f>
        <v>10</v>
      </c>
      <c r="H9" s="1">
        <f>3*4.5</f>
        <v>13.5</v>
      </c>
      <c r="I9" s="20">
        <f>2*4.5</f>
        <v>9</v>
      </c>
      <c r="J9" s="27">
        <f t="shared" si="0"/>
        <v>32.5</v>
      </c>
      <c r="K9" s="11"/>
      <c r="L9" s="29"/>
      <c r="M9" s="4"/>
      <c r="N9" s="4"/>
      <c r="O9" s="4"/>
      <c r="P9" s="4"/>
      <c r="Q9" s="4"/>
      <c r="R9" s="4"/>
    </row>
    <row r="10" spans="2:18" ht="18" customHeight="1">
      <c r="B10" s="13" t="s">
        <v>21</v>
      </c>
      <c r="C10" s="13" t="s">
        <v>20</v>
      </c>
      <c r="D10" s="1" t="s">
        <v>8</v>
      </c>
      <c r="E10" s="17">
        <f>4*2.5</f>
        <v>10</v>
      </c>
      <c r="F10" s="1">
        <f>5*2.5</f>
        <v>12.5</v>
      </c>
      <c r="G10" s="1">
        <f>2*4.5</f>
        <v>9</v>
      </c>
      <c r="H10" s="1">
        <f>0*4.5</f>
        <v>0</v>
      </c>
      <c r="I10" s="20">
        <f>1*4.5</f>
        <v>4.5</v>
      </c>
      <c r="J10" s="27">
        <f t="shared" si="0"/>
        <v>31.5</v>
      </c>
      <c r="K10" s="11"/>
      <c r="L10" s="4"/>
      <c r="M10" s="4"/>
      <c r="N10" s="4"/>
      <c r="O10" s="4"/>
      <c r="P10" s="4"/>
      <c r="Q10" s="4"/>
      <c r="R10" s="4"/>
    </row>
    <row r="11" spans="2:18" ht="18" customHeight="1">
      <c r="B11" s="3" t="s">
        <v>19</v>
      </c>
      <c r="C11" s="3" t="s">
        <v>18</v>
      </c>
      <c r="D11" s="19" t="s">
        <v>8</v>
      </c>
      <c r="E11" s="33">
        <f>3.5*2.5</f>
        <v>8.75</v>
      </c>
      <c r="F11" s="19">
        <f>3.5*2.5</f>
        <v>8.75</v>
      </c>
      <c r="G11" s="19">
        <f>3*2.5</f>
        <v>7.5</v>
      </c>
      <c r="H11" s="19">
        <f>4*2.5</f>
        <v>10</v>
      </c>
      <c r="I11" s="20">
        <f>2.5*2.5</f>
        <v>6.25</v>
      </c>
      <c r="J11" s="27">
        <f t="shared" si="0"/>
        <v>27.5</v>
      </c>
      <c r="K11" s="11"/>
      <c r="L11" s="4"/>
      <c r="M11" s="4"/>
      <c r="N11" s="4"/>
      <c r="O11" s="4"/>
      <c r="P11" s="4"/>
      <c r="Q11" s="4"/>
      <c r="R11" s="4"/>
    </row>
    <row r="12" spans="2:18" ht="18" customHeight="1">
      <c r="B12" s="13" t="s">
        <v>23</v>
      </c>
      <c r="C12" s="24" t="s">
        <v>24</v>
      </c>
      <c r="D12" s="1" t="s">
        <v>9</v>
      </c>
      <c r="E12" s="1">
        <f>3*2.5</f>
        <v>7.5</v>
      </c>
      <c r="F12" s="1">
        <f>4*2.5</f>
        <v>10</v>
      </c>
      <c r="G12" s="1">
        <f>3.5*2.5</f>
        <v>8.75</v>
      </c>
      <c r="H12" s="1">
        <v>0</v>
      </c>
      <c r="I12" s="20">
        <v>0</v>
      </c>
      <c r="J12" s="27">
        <f t="shared" si="0"/>
        <v>26.25</v>
      </c>
      <c r="K12" s="11"/>
      <c r="L12" s="4"/>
      <c r="M12" s="4"/>
      <c r="N12" s="4"/>
      <c r="O12" s="4"/>
      <c r="P12" s="4"/>
      <c r="Q12" s="4"/>
      <c r="R12" s="4"/>
    </row>
    <row r="13" spans="2:18" ht="18" customHeight="1">
      <c r="B13" s="3" t="s">
        <v>74</v>
      </c>
      <c r="C13" s="3" t="s">
        <v>50</v>
      </c>
      <c r="D13" s="1" t="s">
        <v>8</v>
      </c>
      <c r="E13" s="1">
        <f>3.5*2.5</f>
        <v>8.75</v>
      </c>
      <c r="F13" s="1">
        <v>0</v>
      </c>
      <c r="G13" s="1">
        <f>3*2.5</f>
        <v>7.5</v>
      </c>
      <c r="H13" s="1">
        <f>3.5*2.5</f>
        <v>8.75</v>
      </c>
      <c r="I13" s="20">
        <f>2*2.5</f>
        <v>5</v>
      </c>
      <c r="J13" s="27">
        <f t="shared" si="0"/>
        <v>25</v>
      </c>
      <c r="K13" s="11"/>
      <c r="L13" s="4"/>
      <c r="M13" s="4"/>
      <c r="N13" s="4"/>
      <c r="O13" s="4"/>
      <c r="P13" s="4"/>
      <c r="Q13" s="4"/>
      <c r="R13" s="4"/>
    </row>
    <row r="14" spans="2:18" ht="18" customHeight="1">
      <c r="B14" s="3" t="s">
        <v>75</v>
      </c>
      <c r="C14" s="3" t="s">
        <v>76</v>
      </c>
      <c r="D14" s="1" t="s">
        <v>8</v>
      </c>
      <c r="E14" s="1">
        <v>0</v>
      </c>
      <c r="F14" s="1">
        <v>0</v>
      </c>
      <c r="G14" s="1">
        <f>4*2.5</f>
        <v>10</v>
      </c>
      <c r="H14" s="1">
        <f>5.5*2.5</f>
        <v>13.75</v>
      </c>
      <c r="I14" s="20">
        <v>0</v>
      </c>
      <c r="J14" s="27">
        <f t="shared" si="0"/>
        <v>23.75</v>
      </c>
      <c r="K14" s="11"/>
      <c r="L14" s="4"/>
      <c r="M14" s="4"/>
      <c r="N14" s="4"/>
      <c r="O14" s="4"/>
      <c r="P14" s="4"/>
      <c r="Q14" s="4"/>
      <c r="R14" s="4"/>
    </row>
    <row r="15" spans="2:18" ht="18" customHeight="1">
      <c r="B15" s="3" t="s">
        <v>42</v>
      </c>
      <c r="C15" s="3" t="s">
        <v>43</v>
      </c>
      <c r="D15" s="1" t="s">
        <v>8</v>
      </c>
      <c r="E15" s="1">
        <f>3*4.5</f>
        <v>13.5</v>
      </c>
      <c r="F15" s="1">
        <v>0</v>
      </c>
      <c r="G15" s="1">
        <v>0</v>
      </c>
      <c r="H15" s="1">
        <v>0</v>
      </c>
      <c r="I15" s="20">
        <f>4*2.5</f>
        <v>10</v>
      </c>
      <c r="J15" s="27">
        <f t="shared" si="0"/>
        <v>23.5</v>
      </c>
      <c r="K15" s="11"/>
      <c r="L15" s="4"/>
      <c r="M15" s="4"/>
      <c r="N15" s="4"/>
      <c r="O15" s="4"/>
      <c r="P15" s="4"/>
      <c r="Q15" s="4"/>
      <c r="R15" s="4"/>
    </row>
    <row r="16" spans="2:18" ht="18" customHeight="1">
      <c r="B16" s="3" t="s">
        <v>44</v>
      </c>
      <c r="C16" s="3" t="s">
        <v>45</v>
      </c>
      <c r="D16" s="1" t="s">
        <v>8</v>
      </c>
      <c r="E16" s="1">
        <f>4*2.5</f>
        <v>10</v>
      </c>
      <c r="F16" s="1">
        <f>4*2.5</f>
        <v>10</v>
      </c>
      <c r="G16" s="1">
        <v>0</v>
      </c>
      <c r="H16" s="1">
        <v>0</v>
      </c>
      <c r="I16" s="20">
        <v>0</v>
      </c>
      <c r="J16" s="27">
        <f t="shared" si="0"/>
        <v>20</v>
      </c>
      <c r="K16" s="11"/>
      <c r="L16" s="4"/>
      <c r="M16" s="4"/>
      <c r="N16" s="4"/>
      <c r="O16" s="4"/>
      <c r="P16" s="4"/>
      <c r="Q16" s="4"/>
      <c r="R16" s="4"/>
    </row>
    <row r="17" spans="2:18" ht="18" customHeight="1">
      <c r="B17" s="3" t="s">
        <v>57</v>
      </c>
      <c r="C17" s="3" t="s">
        <v>58</v>
      </c>
      <c r="D17" s="1" t="s">
        <v>8</v>
      </c>
      <c r="E17" s="16">
        <f>2.5*2.5</f>
        <v>6.25</v>
      </c>
      <c r="F17" s="1">
        <f>2.5*2.5</f>
        <v>6.25</v>
      </c>
      <c r="G17" s="1">
        <f>1.5*2.5</f>
        <v>3.75</v>
      </c>
      <c r="H17" s="1">
        <v>0</v>
      </c>
      <c r="I17" s="20">
        <f>2.5*2.5</f>
        <v>6.25</v>
      </c>
      <c r="J17" s="27">
        <f t="shared" si="0"/>
        <v>18.75</v>
      </c>
      <c r="K17" s="11"/>
      <c r="L17" s="4"/>
      <c r="M17" s="4"/>
      <c r="N17" s="4"/>
      <c r="O17" s="4"/>
      <c r="P17" s="4"/>
      <c r="Q17" s="4"/>
      <c r="R17" s="4"/>
    </row>
    <row r="18" spans="2:18" ht="18" customHeight="1">
      <c r="B18" s="3" t="s">
        <v>15</v>
      </c>
      <c r="C18" s="3" t="s">
        <v>14</v>
      </c>
      <c r="D18" s="1" t="s">
        <v>9</v>
      </c>
      <c r="E18" s="1">
        <f>1*2.5</f>
        <v>2.5</v>
      </c>
      <c r="F18" s="1">
        <f>3*2.5</f>
        <v>7.5</v>
      </c>
      <c r="G18" s="1">
        <v>0</v>
      </c>
      <c r="H18" s="1">
        <f>2*2.5</f>
        <v>5</v>
      </c>
      <c r="I18" s="20">
        <f>2.5*2.5</f>
        <v>6.25</v>
      </c>
      <c r="J18" s="27">
        <f t="shared" si="0"/>
        <v>18.75</v>
      </c>
      <c r="K18" s="11"/>
      <c r="L18" s="4"/>
      <c r="M18" s="4"/>
      <c r="N18" s="4"/>
      <c r="O18" s="4"/>
      <c r="P18" s="4"/>
      <c r="Q18" s="4"/>
      <c r="R18" s="4"/>
    </row>
    <row r="19" spans="2:18" ht="18" customHeight="1">
      <c r="B19" s="3" t="s">
        <v>80</v>
      </c>
      <c r="C19" s="3" t="s">
        <v>81</v>
      </c>
      <c r="D19" s="1" t="s">
        <v>8</v>
      </c>
      <c r="E19" s="1">
        <f>0*2.5</f>
        <v>0</v>
      </c>
      <c r="F19" s="1">
        <v>0</v>
      </c>
      <c r="G19" s="1">
        <v>0</v>
      </c>
      <c r="H19" s="1">
        <f>3*2.5</f>
        <v>7.5</v>
      </c>
      <c r="I19" s="20">
        <f>4.5*2.5</f>
        <v>11.25</v>
      </c>
      <c r="J19" s="27">
        <f t="shared" si="0"/>
        <v>18.75</v>
      </c>
      <c r="K19" s="11"/>
      <c r="L19" s="4"/>
      <c r="M19" s="4"/>
      <c r="N19" s="4"/>
      <c r="O19" s="4"/>
      <c r="P19" s="4"/>
      <c r="Q19" s="4"/>
      <c r="R19" s="4"/>
    </row>
    <row r="20" spans="2:13" ht="18" customHeight="1">
      <c r="B20" s="3" t="s">
        <v>30</v>
      </c>
      <c r="C20" s="3" t="s">
        <v>31</v>
      </c>
      <c r="D20" s="1" t="s">
        <v>8</v>
      </c>
      <c r="E20" s="1">
        <f>3.5*2.5</f>
        <v>8.75</v>
      </c>
      <c r="F20" s="1">
        <f>3.5*2.5</f>
        <v>8.75</v>
      </c>
      <c r="G20" s="1">
        <v>0</v>
      </c>
      <c r="H20" s="1">
        <v>0</v>
      </c>
      <c r="I20" s="1">
        <v>0</v>
      </c>
      <c r="J20" s="27">
        <f t="shared" si="0"/>
        <v>17.5</v>
      </c>
      <c r="K20" s="11"/>
      <c r="L20" s="4"/>
      <c r="M20" s="4"/>
    </row>
    <row r="21" spans="2:13" ht="18" customHeight="1">
      <c r="B21" s="3" t="s">
        <v>60</v>
      </c>
      <c r="C21" s="3" t="s">
        <v>61</v>
      </c>
      <c r="D21" s="1" t="s">
        <v>8</v>
      </c>
      <c r="E21" s="1">
        <f>2*2.5</f>
        <v>5</v>
      </c>
      <c r="F21" s="1">
        <f>3.5*2.5</f>
        <v>8.75</v>
      </c>
      <c r="G21" s="1">
        <f>1.5*2.5</f>
        <v>3.75</v>
      </c>
      <c r="H21" s="1">
        <v>0</v>
      </c>
      <c r="I21" s="1">
        <v>0</v>
      </c>
      <c r="J21" s="27">
        <f t="shared" si="0"/>
        <v>17.5</v>
      </c>
      <c r="K21" s="11"/>
      <c r="L21" s="4"/>
      <c r="M21" s="4"/>
    </row>
    <row r="22" spans="2:13" ht="18" customHeight="1">
      <c r="B22" s="3" t="s">
        <v>15</v>
      </c>
      <c r="C22" s="3" t="s">
        <v>59</v>
      </c>
      <c r="D22" s="1" t="s">
        <v>9</v>
      </c>
      <c r="E22" s="1">
        <f>2*2.5</f>
        <v>5</v>
      </c>
      <c r="F22" s="1">
        <f>2.5*2.5</f>
        <v>6.25</v>
      </c>
      <c r="G22" s="1">
        <v>0</v>
      </c>
      <c r="H22" s="1">
        <f>2*2.5</f>
        <v>5</v>
      </c>
      <c r="I22" s="1">
        <v>0</v>
      </c>
      <c r="J22" s="27">
        <f t="shared" si="0"/>
        <v>16.25</v>
      </c>
      <c r="K22" s="11"/>
      <c r="L22" s="2" t="s">
        <v>54</v>
      </c>
      <c r="M22" s="4"/>
    </row>
    <row r="23" spans="2:13" ht="18" customHeight="1">
      <c r="B23" s="3" t="s">
        <v>82</v>
      </c>
      <c r="C23" s="3" t="s">
        <v>83</v>
      </c>
      <c r="D23" s="1" t="s">
        <v>8</v>
      </c>
      <c r="E23" s="1">
        <f>0*2.5</f>
        <v>0</v>
      </c>
      <c r="F23" s="1">
        <v>0</v>
      </c>
      <c r="G23" s="1">
        <v>0</v>
      </c>
      <c r="H23" s="1">
        <f>3*2.5</f>
        <v>7.5</v>
      </c>
      <c r="I23" s="1">
        <f>3*2.5</f>
        <v>7.5</v>
      </c>
      <c r="J23" s="27">
        <f t="shared" si="0"/>
        <v>15</v>
      </c>
      <c r="K23" s="11"/>
      <c r="L23" s="4"/>
      <c r="M23" s="4"/>
    </row>
    <row r="24" spans="2:13" ht="18" customHeight="1">
      <c r="B24" s="3" t="s">
        <v>72</v>
      </c>
      <c r="C24" s="3" t="s">
        <v>73</v>
      </c>
      <c r="D24" s="1" t="s">
        <v>8</v>
      </c>
      <c r="E24" s="1">
        <v>0</v>
      </c>
      <c r="F24" s="1">
        <f>2.5*5.5</f>
        <v>13.75</v>
      </c>
      <c r="G24" s="1">
        <v>0</v>
      </c>
      <c r="H24" s="1">
        <v>0</v>
      </c>
      <c r="I24" s="1">
        <v>0</v>
      </c>
      <c r="J24" s="27">
        <f t="shared" si="0"/>
        <v>13.75</v>
      </c>
      <c r="K24" s="11"/>
      <c r="L24" s="4"/>
      <c r="M24" s="4"/>
    </row>
    <row r="25" spans="2:13" ht="18" customHeight="1">
      <c r="B25" s="3" t="s">
        <v>33</v>
      </c>
      <c r="C25" s="3" t="s">
        <v>34</v>
      </c>
      <c r="D25" s="1" t="s">
        <v>9</v>
      </c>
      <c r="E25" s="1">
        <f>3.5*2.5</f>
        <v>8.75</v>
      </c>
      <c r="F25" s="1">
        <v>0</v>
      </c>
      <c r="G25" s="1">
        <f>2*2.5</f>
        <v>5</v>
      </c>
      <c r="H25" s="1">
        <v>0</v>
      </c>
      <c r="I25" s="1">
        <v>0</v>
      </c>
      <c r="J25" s="27">
        <f t="shared" si="0"/>
        <v>13.75</v>
      </c>
      <c r="K25" s="11"/>
      <c r="L25" s="4"/>
      <c r="M25" s="4"/>
    </row>
    <row r="26" spans="2:14" ht="18" customHeight="1">
      <c r="B26" s="3" t="s">
        <v>10</v>
      </c>
      <c r="C26" s="3" t="s">
        <v>32</v>
      </c>
      <c r="D26" s="1" t="s">
        <v>8</v>
      </c>
      <c r="E26" s="1">
        <f>2.5*2.5</f>
        <v>6.25</v>
      </c>
      <c r="F26" s="1">
        <v>0</v>
      </c>
      <c r="G26" s="1">
        <f>3*2.5</f>
        <v>7.5</v>
      </c>
      <c r="H26" s="1">
        <v>0</v>
      </c>
      <c r="I26" s="1">
        <v>0</v>
      </c>
      <c r="J26" s="27">
        <f t="shared" si="0"/>
        <v>13.75</v>
      </c>
      <c r="K26" s="4"/>
      <c r="L26" s="4"/>
      <c r="M26" s="4"/>
      <c r="N26" s="4"/>
    </row>
    <row r="27" spans="2:14" ht="18" customHeight="1">
      <c r="B27" s="3" t="s">
        <v>70</v>
      </c>
      <c r="C27" s="3" t="s">
        <v>71</v>
      </c>
      <c r="D27" s="1" t="s">
        <v>8</v>
      </c>
      <c r="E27" s="1">
        <v>0</v>
      </c>
      <c r="F27" s="1">
        <f>2.5*2.5</f>
        <v>6.25</v>
      </c>
      <c r="G27" s="1">
        <f>3*2.5</f>
        <v>7.5</v>
      </c>
      <c r="H27" s="1">
        <v>0</v>
      </c>
      <c r="I27" s="1">
        <v>0</v>
      </c>
      <c r="J27" s="27">
        <f t="shared" si="0"/>
        <v>13.75</v>
      </c>
      <c r="K27" s="4"/>
      <c r="L27" s="4"/>
      <c r="M27" s="4"/>
      <c r="N27" s="4"/>
    </row>
    <row r="28" spans="2:14" ht="18" customHeight="1">
      <c r="B28" s="3" t="s">
        <v>84</v>
      </c>
      <c r="C28" s="3" t="s">
        <v>85</v>
      </c>
      <c r="D28" s="1" t="s">
        <v>8</v>
      </c>
      <c r="E28" s="1">
        <f>0*2.5</f>
        <v>0</v>
      </c>
      <c r="F28" s="1">
        <v>0</v>
      </c>
      <c r="G28" s="1">
        <v>0</v>
      </c>
      <c r="H28" s="1">
        <f>2.5*2.5</f>
        <v>6.25</v>
      </c>
      <c r="I28" s="1">
        <f>3*2.5</f>
        <v>7.5</v>
      </c>
      <c r="J28" s="27">
        <f t="shared" si="0"/>
        <v>13.75</v>
      </c>
      <c r="K28" s="4"/>
      <c r="L28" s="4"/>
      <c r="M28" s="4"/>
      <c r="N28" s="4"/>
    </row>
    <row r="29" spans="2:14" ht="18" customHeight="1">
      <c r="B29" s="3" t="s">
        <v>52</v>
      </c>
      <c r="C29" s="3" t="s">
        <v>53</v>
      </c>
      <c r="D29" s="1" t="s">
        <v>8</v>
      </c>
      <c r="E29" s="1">
        <f>5*2.5</f>
        <v>12.5</v>
      </c>
      <c r="F29" s="1">
        <v>0</v>
      </c>
      <c r="G29" s="1">
        <v>0</v>
      </c>
      <c r="H29" s="1">
        <v>0</v>
      </c>
      <c r="I29" s="1">
        <v>0</v>
      </c>
      <c r="J29" s="27">
        <f t="shared" si="0"/>
        <v>12.5</v>
      </c>
      <c r="K29" s="4"/>
      <c r="L29" s="4"/>
      <c r="M29" s="4"/>
      <c r="N29" s="4"/>
    </row>
    <row r="30" spans="2:14" ht="18" customHeight="1">
      <c r="B30" s="3" t="s">
        <v>67</v>
      </c>
      <c r="C30" s="3" t="s">
        <v>63</v>
      </c>
      <c r="D30" s="1" t="s">
        <v>8</v>
      </c>
      <c r="E30" s="1">
        <f>2.5*4.5</f>
        <v>11.25</v>
      </c>
      <c r="F30" s="1">
        <v>0</v>
      </c>
      <c r="G30" s="1">
        <v>0</v>
      </c>
      <c r="H30" s="1">
        <v>0</v>
      </c>
      <c r="I30" s="1">
        <v>0</v>
      </c>
      <c r="J30" s="27">
        <f t="shared" si="0"/>
        <v>11.25</v>
      </c>
      <c r="K30" s="4"/>
      <c r="L30" s="4"/>
      <c r="M30" s="4"/>
      <c r="N30" s="4"/>
    </row>
    <row r="31" spans="2:13" ht="18" customHeight="1">
      <c r="B31" s="3" t="s">
        <v>55</v>
      </c>
      <c r="C31" s="3" t="s">
        <v>56</v>
      </c>
      <c r="D31" s="1" t="s">
        <v>8</v>
      </c>
      <c r="E31" s="1">
        <f>3.5*2.5</f>
        <v>8.75</v>
      </c>
      <c r="F31" s="1">
        <v>0</v>
      </c>
      <c r="G31" s="1">
        <v>0</v>
      </c>
      <c r="H31" s="1">
        <v>0</v>
      </c>
      <c r="I31" s="1">
        <v>0</v>
      </c>
      <c r="J31" s="27">
        <f t="shared" si="0"/>
        <v>8.75</v>
      </c>
      <c r="K31" s="11"/>
      <c r="L31" s="4"/>
      <c r="M31" s="4"/>
    </row>
    <row r="32" spans="2:10" ht="19.5" customHeight="1">
      <c r="B32" s="3" t="s">
        <v>37</v>
      </c>
      <c r="C32" s="3" t="s">
        <v>38</v>
      </c>
      <c r="D32" s="1" t="s">
        <v>8</v>
      </c>
      <c r="E32" s="1">
        <f>3*2.5</f>
        <v>7.5</v>
      </c>
      <c r="F32" s="1">
        <v>0</v>
      </c>
      <c r="G32" s="1">
        <v>0</v>
      </c>
      <c r="H32" s="1">
        <v>0</v>
      </c>
      <c r="I32" s="1">
        <v>0</v>
      </c>
      <c r="J32" s="27">
        <f t="shared" si="0"/>
        <v>7.5</v>
      </c>
    </row>
    <row r="33" spans="2:11" ht="19.5" customHeight="1">
      <c r="B33" s="3" t="s">
        <v>86</v>
      </c>
      <c r="C33" s="3" t="s">
        <v>36</v>
      </c>
      <c r="D33" s="1" t="s">
        <v>9</v>
      </c>
      <c r="E33" s="1">
        <v>0</v>
      </c>
      <c r="F33" s="1">
        <v>0</v>
      </c>
      <c r="G33" s="1">
        <v>0</v>
      </c>
      <c r="H33" s="1">
        <f>3*2.5</f>
        <v>7.5</v>
      </c>
      <c r="I33" s="1">
        <v>0</v>
      </c>
      <c r="J33" s="27">
        <f t="shared" si="0"/>
        <v>7.5</v>
      </c>
      <c r="K33" s="4"/>
    </row>
    <row r="34" spans="2:11" ht="19.5" customHeight="1">
      <c r="B34" s="3" t="s">
        <v>25</v>
      </c>
      <c r="C34" s="3" t="s">
        <v>26</v>
      </c>
      <c r="D34" s="1" t="s">
        <v>8</v>
      </c>
      <c r="E34" s="1">
        <f>2.5*2.5</f>
        <v>6.25</v>
      </c>
      <c r="F34" s="1">
        <v>0</v>
      </c>
      <c r="G34" s="1">
        <v>0</v>
      </c>
      <c r="H34" s="1">
        <v>0</v>
      </c>
      <c r="I34" s="1">
        <v>0</v>
      </c>
      <c r="J34" s="27">
        <f t="shared" si="0"/>
        <v>6.25</v>
      </c>
      <c r="K34" s="4"/>
    </row>
    <row r="35" spans="2:10" ht="19.5" customHeight="1">
      <c r="B35" s="3" t="s">
        <v>64</v>
      </c>
      <c r="C35" s="3" t="s">
        <v>65</v>
      </c>
      <c r="D35" s="1" t="s">
        <v>8</v>
      </c>
      <c r="E35" s="1">
        <f>1*2.5</f>
        <v>2.5</v>
      </c>
      <c r="F35" s="1">
        <f>1.5*2.5</f>
        <v>3.75</v>
      </c>
      <c r="G35" s="1">
        <f>0*2.5</f>
        <v>0</v>
      </c>
      <c r="H35" s="1">
        <v>0</v>
      </c>
      <c r="I35" s="1">
        <v>0</v>
      </c>
      <c r="J35" s="27">
        <f t="shared" si="0"/>
        <v>6.25</v>
      </c>
    </row>
    <row r="36" spans="2:10" ht="19.5" customHeight="1">
      <c r="B36" s="3" t="s">
        <v>39</v>
      </c>
      <c r="C36" s="3" t="s">
        <v>40</v>
      </c>
      <c r="D36" s="1" t="s">
        <v>8</v>
      </c>
      <c r="E36" s="1">
        <f>1*2.5</f>
        <v>2.5</v>
      </c>
      <c r="F36" s="1">
        <f>1.5*2.5</f>
        <v>3.75</v>
      </c>
      <c r="G36" s="1">
        <v>0</v>
      </c>
      <c r="H36" s="1">
        <v>0</v>
      </c>
      <c r="I36" s="1">
        <v>0</v>
      </c>
      <c r="J36" s="27">
        <f t="shared" si="0"/>
        <v>6.25</v>
      </c>
    </row>
    <row r="37" spans="2:10" ht="19.5" customHeight="1">
      <c r="B37" s="3" t="s">
        <v>10</v>
      </c>
      <c r="C37" s="3" t="s">
        <v>62</v>
      </c>
      <c r="D37" s="1" t="s">
        <v>8</v>
      </c>
      <c r="E37" s="1">
        <f>2*2.5</f>
        <v>5</v>
      </c>
      <c r="F37" s="1">
        <v>0</v>
      </c>
      <c r="G37" s="1">
        <v>0</v>
      </c>
      <c r="H37" s="1">
        <v>0</v>
      </c>
      <c r="I37" s="1">
        <v>0</v>
      </c>
      <c r="J37" s="27">
        <f t="shared" si="0"/>
        <v>5</v>
      </c>
    </row>
    <row r="38" spans="2:10" ht="19.5" customHeight="1">
      <c r="B38" s="3" t="s">
        <v>89</v>
      </c>
      <c r="C38" s="3" t="s">
        <v>90</v>
      </c>
      <c r="D38" s="1" t="s">
        <v>8</v>
      </c>
      <c r="E38" s="1">
        <f>0*2.5</f>
        <v>0</v>
      </c>
      <c r="F38" s="1">
        <v>0</v>
      </c>
      <c r="G38" s="1">
        <v>0</v>
      </c>
      <c r="H38" s="1">
        <v>0</v>
      </c>
      <c r="I38" s="1">
        <f>2*2.5</f>
        <v>5</v>
      </c>
      <c r="J38" s="27">
        <f t="shared" si="0"/>
        <v>5</v>
      </c>
    </row>
    <row r="39" spans="2:10" ht="19.5" customHeight="1">
      <c r="B39" s="3" t="s">
        <v>66</v>
      </c>
      <c r="C39" s="3" t="s">
        <v>63</v>
      </c>
      <c r="D39" s="1" t="s">
        <v>8</v>
      </c>
      <c r="E39" s="1">
        <f>1.5*2.5</f>
        <v>3.75</v>
      </c>
      <c r="F39" s="1">
        <v>0</v>
      </c>
      <c r="G39" s="1">
        <v>0</v>
      </c>
      <c r="H39" s="1">
        <v>0</v>
      </c>
      <c r="I39" s="1">
        <v>0</v>
      </c>
      <c r="J39" s="27">
        <f t="shared" si="0"/>
        <v>3.75</v>
      </c>
    </row>
    <row r="40" spans="2:10" ht="19.5" customHeight="1">
      <c r="B40" s="3" t="s">
        <v>69</v>
      </c>
      <c r="C40" s="3" t="s">
        <v>68</v>
      </c>
      <c r="D40" s="1" t="s">
        <v>8</v>
      </c>
      <c r="E40" s="1">
        <v>0</v>
      </c>
      <c r="F40" s="1">
        <f>1.5*2.5</f>
        <v>3.75</v>
      </c>
      <c r="G40" s="1">
        <v>0</v>
      </c>
      <c r="H40" s="1">
        <v>0</v>
      </c>
      <c r="I40" s="1">
        <v>0</v>
      </c>
      <c r="J40" s="27">
        <f t="shared" si="0"/>
        <v>3.75</v>
      </c>
    </row>
    <row r="41" spans="2:10" ht="19.5" customHeight="1">
      <c r="B41" s="3" t="s">
        <v>79</v>
      </c>
      <c r="C41" s="3" t="s">
        <v>78</v>
      </c>
      <c r="D41" s="1" t="s">
        <v>8</v>
      </c>
      <c r="E41" s="1">
        <f>0*2.5</f>
        <v>0</v>
      </c>
      <c r="F41" s="1">
        <v>0</v>
      </c>
      <c r="G41" s="1">
        <v>0</v>
      </c>
      <c r="H41" s="1">
        <f>1*2.5</f>
        <v>2.5</v>
      </c>
      <c r="I41" s="1">
        <v>0</v>
      </c>
      <c r="J41" s="27">
        <f t="shared" si="0"/>
        <v>2.5</v>
      </c>
    </row>
    <row r="42" spans="2:10" ht="19.5" customHeight="1">
      <c r="B42" s="3" t="s">
        <v>11</v>
      </c>
      <c r="C42" s="3" t="s">
        <v>41</v>
      </c>
      <c r="D42" s="1" t="s">
        <v>8</v>
      </c>
      <c r="E42" s="1">
        <f>0*2.5</f>
        <v>0</v>
      </c>
      <c r="F42" s="1">
        <v>0</v>
      </c>
      <c r="G42" s="1">
        <v>0</v>
      </c>
      <c r="H42" s="1">
        <v>0</v>
      </c>
      <c r="I42" s="1">
        <v>0</v>
      </c>
      <c r="J42" s="27">
        <f t="shared" si="0"/>
        <v>0</v>
      </c>
    </row>
    <row r="43" spans="2:10" ht="19.5" customHeight="1">
      <c r="B43" s="3" t="s">
        <v>88</v>
      </c>
      <c r="C43" s="3" t="s">
        <v>87</v>
      </c>
      <c r="D43" s="1" t="s">
        <v>8</v>
      </c>
      <c r="E43" s="1">
        <f>0*2.5</f>
        <v>0</v>
      </c>
      <c r="F43" s="1">
        <v>0</v>
      </c>
      <c r="G43" s="1">
        <v>0</v>
      </c>
      <c r="H43" s="1">
        <v>0</v>
      </c>
      <c r="I43" s="1">
        <f>0*2.5</f>
        <v>0</v>
      </c>
      <c r="J43" s="27">
        <f t="shared" si="0"/>
        <v>0</v>
      </c>
    </row>
    <row r="44" ht="19.5" customHeight="1"/>
    <row r="45" ht="19.5" customHeight="1"/>
  </sheetData>
  <sheetProtection/>
  <mergeCells count="1">
    <mergeCell ref="C1:I1"/>
  </mergeCells>
  <printOptions/>
  <pageMargins left="0.35433070866141736" right="0.15748031496062992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Master</dc:creator>
  <cp:keywords/>
  <dc:description/>
  <cp:lastModifiedBy>Dave</cp:lastModifiedBy>
  <cp:lastPrinted>2019-06-23T13:04:59Z</cp:lastPrinted>
  <dcterms:created xsi:type="dcterms:W3CDTF">2008-12-10T16:36:19Z</dcterms:created>
  <dcterms:modified xsi:type="dcterms:W3CDTF">2019-07-03T15:35:24Z</dcterms:modified>
  <cp:category/>
  <cp:version/>
  <cp:contentType/>
  <cp:contentStatus/>
</cp:coreProperties>
</file>