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<sst xmlns="http://schemas.openxmlformats.org/spreadsheetml/2006/main" count="214" uniqueCount="139">
  <si>
    <t>ESSEX U9 GP 2013-14</t>
  </si>
  <si>
    <t>Forename</t>
  </si>
  <si>
    <t>Surname</t>
  </si>
  <si>
    <t>M/F</t>
  </si>
  <si>
    <t>GP 1</t>
  </si>
  <si>
    <t>GP 2</t>
  </si>
  <si>
    <t>GP 3</t>
  </si>
  <si>
    <t>GP 4</t>
  </si>
  <si>
    <t>GP 5</t>
  </si>
  <si>
    <t>GP Pts</t>
  </si>
  <si>
    <t>Robert</t>
  </si>
  <si>
    <t>Dybowski</t>
  </si>
  <si>
    <t>M</t>
  </si>
  <si>
    <t>Temi</t>
  </si>
  <si>
    <t>Aderogba</t>
  </si>
  <si>
    <t>F</t>
  </si>
  <si>
    <t>Krishna</t>
  </si>
  <si>
    <t>Karthikeyan</t>
  </si>
  <si>
    <t>Scott</t>
  </si>
  <si>
    <t>Deakin</t>
  </si>
  <si>
    <t>Anum</t>
  </si>
  <si>
    <t>Sheikh</t>
  </si>
  <si>
    <t>Charukgan</t>
  </si>
  <si>
    <t>Muhunthan</t>
  </si>
  <si>
    <t>Rory</t>
  </si>
  <si>
    <t>Colleran</t>
  </si>
  <si>
    <t>Vinuki</t>
  </si>
  <si>
    <t>Peries</t>
  </si>
  <si>
    <t>Dio</t>
  </si>
  <si>
    <t>Papena</t>
  </si>
  <si>
    <t>Tejas</t>
  </si>
  <si>
    <t>Mulay</t>
  </si>
  <si>
    <t>Tristan</t>
  </si>
  <si>
    <t>Bromelow</t>
  </si>
  <si>
    <t>Rosie</t>
  </si>
  <si>
    <t>Kilcline</t>
  </si>
  <si>
    <t>Skanda Kumar</t>
  </si>
  <si>
    <t>Karttikeyan</t>
  </si>
  <si>
    <t>Joshua</t>
  </si>
  <si>
    <t>Shlok</t>
  </si>
  <si>
    <t>Verma</t>
  </si>
  <si>
    <t>Lui</t>
  </si>
  <si>
    <t xml:space="preserve">William </t>
  </si>
  <si>
    <t>Saward</t>
  </si>
  <si>
    <t>Connnall</t>
  </si>
  <si>
    <t>McErlain</t>
  </si>
  <si>
    <t>Abigail</t>
  </si>
  <si>
    <t>Weersing</t>
  </si>
  <si>
    <t>Toby</t>
  </si>
  <si>
    <t>Dominik</t>
  </si>
  <si>
    <t>Callegari</t>
  </si>
  <si>
    <t>Brendan</t>
  </si>
  <si>
    <t>Naren</t>
  </si>
  <si>
    <t>Shanmugam</t>
  </si>
  <si>
    <t>Gowsithan</t>
  </si>
  <si>
    <t>Krishnamoorthy</t>
  </si>
  <si>
    <t>Zahra</t>
  </si>
  <si>
    <t>Jaufarally</t>
  </si>
  <si>
    <t>Kira</t>
  </si>
  <si>
    <t>Taran</t>
  </si>
  <si>
    <t>McVay</t>
  </si>
  <si>
    <t>Hannah</t>
  </si>
  <si>
    <t>Ali</t>
  </si>
  <si>
    <t>Giulio</t>
  </si>
  <si>
    <t>Sahinoz</t>
  </si>
  <si>
    <t>Jathavan</t>
  </si>
  <si>
    <t>Suthakar</t>
  </si>
  <si>
    <t>Reis</t>
  </si>
  <si>
    <t>Turnalar</t>
  </si>
  <si>
    <t>Ayub</t>
  </si>
  <si>
    <t>Mourad</t>
  </si>
  <si>
    <t>Alex</t>
  </si>
  <si>
    <t>O'Brien</t>
  </si>
  <si>
    <t>Bhramav</t>
  </si>
  <si>
    <t>Rajesh</t>
  </si>
  <si>
    <t>Mark</t>
  </si>
  <si>
    <t>Milburn</t>
  </si>
  <si>
    <t>Jamie</t>
  </si>
  <si>
    <t>Hartland</t>
  </si>
  <si>
    <t>Kata</t>
  </si>
  <si>
    <t>Szatmari</t>
  </si>
  <si>
    <t>Mythirayee</t>
  </si>
  <si>
    <t>Krishnadas</t>
  </si>
  <si>
    <t>Daniel</t>
  </si>
  <si>
    <t>Brown</t>
  </si>
  <si>
    <t>Christopher</t>
  </si>
  <si>
    <t>Bennett</t>
  </si>
  <si>
    <t>Ben</t>
  </si>
  <si>
    <t>Rae</t>
  </si>
  <si>
    <t>Anathan</t>
  </si>
  <si>
    <t>Sivakumaran</t>
  </si>
  <si>
    <t>Tomas</t>
  </si>
  <si>
    <t>Serrano</t>
  </si>
  <si>
    <t>Ketharani</t>
  </si>
  <si>
    <t>Ravindran</t>
  </si>
  <si>
    <t>Flynn</t>
  </si>
  <si>
    <t>Godfrey</t>
  </si>
  <si>
    <t>Alannah</t>
  </si>
  <si>
    <t>Boone</t>
  </si>
  <si>
    <t>James</t>
  </si>
  <si>
    <t>Killeen</t>
  </si>
  <si>
    <t>Himanshi</t>
  </si>
  <si>
    <t>Pandya</t>
  </si>
  <si>
    <t>Thomas</t>
  </si>
  <si>
    <t>Summers</t>
  </si>
  <si>
    <t>Isaac</t>
  </si>
  <si>
    <t>Cowell</t>
  </si>
  <si>
    <t xml:space="preserve">Krish </t>
  </si>
  <si>
    <t>Sharma</t>
  </si>
  <si>
    <t>Juliet</t>
  </si>
  <si>
    <t>Robson</t>
  </si>
  <si>
    <t xml:space="preserve">Michael </t>
  </si>
  <si>
    <t>Wetton</t>
  </si>
  <si>
    <t>Lakshan</t>
  </si>
  <si>
    <t>Siddharth</t>
  </si>
  <si>
    <t>Ashna</t>
  </si>
  <si>
    <t>Teli</t>
  </si>
  <si>
    <t>Anika</t>
  </si>
  <si>
    <t>Harrish</t>
  </si>
  <si>
    <t>Sutharsan</t>
  </si>
  <si>
    <t>Grace</t>
  </si>
  <si>
    <t>Copeland</t>
  </si>
  <si>
    <t>Annie</t>
  </si>
  <si>
    <t>Jarman</t>
  </si>
  <si>
    <t>Dinys</t>
  </si>
  <si>
    <t>Ishmailov</t>
  </si>
  <si>
    <t>Anish</t>
  </si>
  <si>
    <t>Raja</t>
  </si>
  <si>
    <t>Anastasha</t>
  </si>
  <si>
    <t>Jones</t>
  </si>
  <si>
    <t>Riya</t>
  </si>
  <si>
    <t>Shaktar</t>
  </si>
  <si>
    <t>Gautham</t>
  </si>
  <si>
    <t>Shenbagakumar</t>
  </si>
  <si>
    <t>Jupp</t>
  </si>
  <si>
    <t>Toluwalola</t>
  </si>
  <si>
    <t>Opaleye</t>
  </si>
  <si>
    <t>Justin</t>
  </si>
  <si>
    <t>Arun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</si>
</sst>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L72"/>
  <sheetViews>
    <sheetView tabSelected="1" workbookViewId="0" topLeftCell="A1">
      <selection activeCell="D3" sqref="D3:L72"/>
    </sheetView>
  </sheetViews>
  <sheetFormatPr defaultColWidth="9.140625" defaultRowHeight="12.75"/>
  <cols>
    <col min="4" max="4" width="18.8515625" style="0" customWidth="1"/>
    <col min="5" max="5" width="18.421875" style="0" customWidth="1"/>
  </cols>
  <sheetData>
    <row r="3" spans="4:12" ht="23.25">
      <c r="D3" s="1"/>
      <c r="E3" s="2" t="s">
        <v>0</v>
      </c>
      <c r="F3" s="2"/>
      <c r="G3" s="2"/>
      <c r="H3" s="2"/>
      <c r="I3" s="2"/>
      <c r="J3" s="2"/>
      <c r="K3" s="2"/>
      <c r="L3" s="3"/>
    </row>
    <row r="4" spans="4:12" ht="32.25" thickBot="1">
      <c r="D4" s="4" t="s">
        <v>1</v>
      </c>
      <c r="E4" s="4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</row>
    <row r="5" spans="4:12" ht="15.75">
      <c r="D5" s="6" t="s">
        <v>10</v>
      </c>
      <c r="E5" s="6" t="s">
        <v>11</v>
      </c>
      <c r="F5" s="7" t="s">
        <v>12</v>
      </c>
      <c r="G5" s="7">
        <f>5.5*4</f>
        <v>22</v>
      </c>
      <c r="H5" s="7">
        <f>3.5*4</f>
        <v>14</v>
      </c>
      <c r="I5" s="7">
        <f>5*3</f>
        <v>15</v>
      </c>
      <c r="J5" s="7">
        <v>0</v>
      </c>
      <c r="K5" s="8">
        <v>0</v>
      </c>
      <c r="L5" s="9">
        <f aca="true" t="shared" si="0" ref="L5:L68">SUM(G5:K5)-SMALL(G5:K5,1)-SMALL(G5:K5,2)</f>
        <v>51</v>
      </c>
    </row>
    <row r="6" spans="4:12" ht="15.75">
      <c r="D6" s="10" t="s">
        <v>13</v>
      </c>
      <c r="E6" s="10" t="s">
        <v>14</v>
      </c>
      <c r="F6" s="11" t="s">
        <v>15</v>
      </c>
      <c r="G6" s="11">
        <f>3*4</f>
        <v>12</v>
      </c>
      <c r="H6" s="11">
        <f>4*4</f>
        <v>16</v>
      </c>
      <c r="I6" s="11">
        <f>5*3</f>
        <v>15</v>
      </c>
      <c r="J6" s="11">
        <v>0</v>
      </c>
      <c r="K6" s="12">
        <f>6*3</f>
        <v>18</v>
      </c>
      <c r="L6" s="9">
        <f t="shared" si="0"/>
        <v>49</v>
      </c>
    </row>
    <row r="7" spans="4:12" ht="15.75">
      <c r="D7" s="13" t="s">
        <v>16</v>
      </c>
      <c r="E7" s="13" t="s">
        <v>17</v>
      </c>
      <c r="F7" s="11" t="s">
        <v>12</v>
      </c>
      <c r="G7" s="11">
        <f>5*4</f>
        <v>20</v>
      </c>
      <c r="H7" s="11">
        <f>4*4</f>
        <v>16</v>
      </c>
      <c r="I7" s="11">
        <f>4*3</f>
        <v>12</v>
      </c>
      <c r="J7" s="11">
        <v>0</v>
      </c>
      <c r="K7" s="12">
        <v>0</v>
      </c>
      <c r="L7" s="9">
        <f t="shared" si="0"/>
        <v>48</v>
      </c>
    </row>
    <row r="8" spans="4:12" ht="15.75">
      <c r="D8" s="13" t="s">
        <v>18</v>
      </c>
      <c r="E8" s="13" t="s">
        <v>19</v>
      </c>
      <c r="F8" s="11" t="s">
        <v>12</v>
      </c>
      <c r="G8" s="11">
        <f>4*4</f>
        <v>16</v>
      </c>
      <c r="H8" s="11">
        <v>0</v>
      </c>
      <c r="I8" s="11">
        <f>4*3</f>
        <v>12</v>
      </c>
      <c r="J8" s="11">
        <f>5.5*3</f>
        <v>16.5</v>
      </c>
      <c r="K8" s="12">
        <f>2*3</f>
        <v>6</v>
      </c>
      <c r="L8" s="9">
        <f t="shared" si="0"/>
        <v>44.5</v>
      </c>
    </row>
    <row r="9" spans="4:12" ht="15.75">
      <c r="D9" s="10" t="s">
        <v>20</v>
      </c>
      <c r="E9" s="10" t="s">
        <v>21</v>
      </c>
      <c r="F9" s="12" t="s">
        <v>15</v>
      </c>
      <c r="G9" s="11">
        <f>3*2</f>
        <v>6</v>
      </c>
      <c r="H9" s="11">
        <f>5.5*2</f>
        <v>11</v>
      </c>
      <c r="I9" s="11">
        <f>4.5*3</f>
        <v>13.5</v>
      </c>
      <c r="J9" s="11">
        <f>5*3</f>
        <v>15</v>
      </c>
      <c r="K9" s="12">
        <f>5*3</f>
        <v>15</v>
      </c>
      <c r="L9" s="9">
        <f t="shared" si="0"/>
        <v>43.5</v>
      </c>
    </row>
    <row r="10" spans="4:12" ht="15.75">
      <c r="D10" s="10" t="s">
        <v>22</v>
      </c>
      <c r="E10" s="10" t="s">
        <v>23</v>
      </c>
      <c r="F10" s="11" t="s">
        <v>12</v>
      </c>
      <c r="G10" s="11">
        <f>2.5*4</f>
        <v>10</v>
      </c>
      <c r="H10" s="11">
        <f>3*4</f>
        <v>12</v>
      </c>
      <c r="I10" s="11">
        <f>4*3</f>
        <v>12</v>
      </c>
      <c r="J10" s="11">
        <f>4.5*3</f>
        <v>13.5</v>
      </c>
      <c r="K10" s="12">
        <f>4.5*3</f>
        <v>13.5</v>
      </c>
      <c r="L10" s="9">
        <f t="shared" si="0"/>
        <v>39</v>
      </c>
    </row>
    <row r="11" spans="4:12" ht="15.75">
      <c r="D11" s="13" t="s">
        <v>24</v>
      </c>
      <c r="E11" s="13" t="s">
        <v>25</v>
      </c>
      <c r="F11" s="11" t="s">
        <v>12</v>
      </c>
      <c r="G11" s="11">
        <f>4*4</f>
        <v>16</v>
      </c>
      <c r="H11" s="11">
        <v>0</v>
      </c>
      <c r="I11" s="11">
        <f>3.5*3</f>
        <v>10.5</v>
      </c>
      <c r="J11" s="11">
        <f>3*3</f>
        <v>9</v>
      </c>
      <c r="K11" s="12">
        <v>0</v>
      </c>
      <c r="L11" s="9">
        <f t="shared" si="0"/>
        <v>35.5</v>
      </c>
    </row>
    <row r="12" spans="4:12" ht="15.75">
      <c r="D12" s="13" t="s">
        <v>26</v>
      </c>
      <c r="E12" s="13" t="s">
        <v>27</v>
      </c>
      <c r="F12" s="11" t="s">
        <v>15</v>
      </c>
      <c r="G12" s="11">
        <f>3*4</f>
        <v>12</v>
      </c>
      <c r="H12" s="11">
        <f>2.5*4</f>
        <v>10</v>
      </c>
      <c r="I12" s="11">
        <v>0</v>
      </c>
      <c r="J12" s="11">
        <f>3*3</f>
        <v>9</v>
      </c>
      <c r="K12" s="12">
        <f>4*3</f>
        <v>12</v>
      </c>
      <c r="L12" s="9">
        <f t="shared" si="0"/>
        <v>34</v>
      </c>
    </row>
    <row r="13" spans="4:12" ht="15.75">
      <c r="D13" s="13" t="s">
        <v>28</v>
      </c>
      <c r="E13" s="13" t="s">
        <v>29</v>
      </c>
      <c r="F13" s="11" t="s">
        <v>12</v>
      </c>
      <c r="G13" s="11">
        <f>0*2</f>
        <v>0</v>
      </c>
      <c r="H13" s="11">
        <f>3*4</f>
        <v>12</v>
      </c>
      <c r="I13" s="11">
        <v>0</v>
      </c>
      <c r="J13" s="11">
        <f>4*3</f>
        <v>12</v>
      </c>
      <c r="K13" s="11">
        <f>3*3</f>
        <v>9</v>
      </c>
      <c r="L13" s="9">
        <f t="shared" si="0"/>
        <v>33</v>
      </c>
    </row>
    <row r="14" spans="4:12" ht="15.75">
      <c r="D14" s="13" t="s">
        <v>30</v>
      </c>
      <c r="E14" s="13" t="s">
        <v>31</v>
      </c>
      <c r="F14" s="11" t="s">
        <v>12</v>
      </c>
      <c r="G14" s="11">
        <v>0</v>
      </c>
      <c r="H14" s="11">
        <v>0</v>
      </c>
      <c r="I14" s="11">
        <f>4*3</f>
        <v>12</v>
      </c>
      <c r="J14" s="11">
        <f>4*3</f>
        <v>12</v>
      </c>
      <c r="K14" s="11">
        <f>3*3</f>
        <v>9</v>
      </c>
      <c r="L14" s="9">
        <f t="shared" si="0"/>
        <v>33</v>
      </c>
    </row>
    <row r="15" spans="4:12" ht="15.75">
      <c r="D15" s="10" t="s">
        <v>32</v>
      </c>
      <c r="E15" s="10" t="s">
        <v>33</v>
      </c>
      <c r="F15" s="11" t="s">
        <v>12</v>
      </c>
      <c r="G15" s="11">
        <f>5.5*2</f>
        <v>11</v>
      </c>
      <c r="H15" s="11">
        <f>5*2</f>
        <v>10</v>
      </c>
      <c r="I15" s="11">
        <f>3*3</f>
        <v>9</v>
      </c>
      <c r="J15" s="11">
        <v>0</v>
      </c>
      <c r="K15" s="12">
        <f>4*3</f>
        <v>12</v>
      </c>
      <c r="L15" s="9">
        <f t="shared" si="0"/>
        <v>33</v>
      </c>
    </row>
    <row r="16" spans="4:12" ht="15.75">
      <c r="D16" s="13" t="s">
        <v>34</v>
      </c>
      <c r="E16" s="13" t="s">
        <v>35</v>
      </c>
      <c r="F16" s="11" t="s">
        <v>15</v>
      </c>
      <c r="G16" s="11">
        <f>1.5*4</f>
        <v>6</v>
      </c>
      <c r="H16" s="11">
        <f>2*4</f>
        <v>8</v>
      </c>
      <c r="I16" s="11">
        <v>0</v>
      </c>
      <c r="J16" s="11">
        <f>4.5*3</f>
        <v>13.5</v>
      </c>
      <c r="K16" s="12">
        <f>3*3</f>
        <v>9</v>
      </c>
      <c r="L16" s="9">
        <f t="shared" si="0"/>
        <v>30.5</v>
      </c>
    </row>
    <row r="17" spans="4:12" ht="15.75">
      <c r="D17" s="13" t="s">
        <v>36</v>
      </c>
      <c r="E17" s="13" t="s">
        <v>37</v>
      </c>
      <c r="F17" s="11" t="s">
        <v>12</v>
      </c>
      <c r="G17" s="11">
        <f>5*2</f>
        <v>10</v>
      </c>
      <c r="H17" s="11">
        <f>4*2</f>
        <v>8</v>
      </c>
      <c r="I17" s="11">
        <f>4*3</f>
        <v>12</v>
      </c>
      <c r="J17" s="11">
        <v>0</v>
      </c>
      <c r="K17" s="11">
        <v>0</v>
      </c>
      <c r="L17" s="9">
        <f t="shared" si="0"/>
        <v>30</v>
      </c>
    </row>
    <row r="18" spans="4:12" ht="15.75">
      <c r="D18" s="10" t="s">
        <v>38</v>
      </c>
      <c r="E18" s="10" t="s">
        <v>33</v>
      </c>
      <c r="F18" s="11" t="s">
        <v>12</v>
      </c>
      <c r="G18" s="11">
        <f>2*4</f>
        <v>8</v>
      </c>
      <c r="H18" s="11">
        <f>3*4</f>
        <v>12</v>
      </c>
      <c r="I18" s="11">
        <f>3*3</f>
        <v>9</v>
      </c>
      <c r="J18" s="11">
        <v>0</v>
      </c>
      <c r="K18" s="12">
        <f>3*3</f>
        <v>9</v>
      </c>
      <c r="L18" s="9">
        <f t="shared" si="0"/>
        <v>30</v>
      </c>
    </row>
    <row r="19" spans="4:12" ht="15.75">
      <c r="D19" s="10" t="s">
        <v>39</v>
      </c>
      <c r="E19" s="10" t="s">
        <v>40</v>
      </c>
      <c r="F19" s="11" t="s">
        <v>12</v>
      </c>
      <c r="G19" s="11">
        <f>2.5*2</f>
        <v>5</v>
      </c>
      <c r="H19" s="11">
        <f>6*1.5</f>
        <v>9</v>
      </c>
      <c r="I19" s="11">
        <f>3*3</f>
        <v>9</v>
      </c>
      <c r="J19" s="11">
        <v>0</v>
      </c>
      <c r="K19" s="12">
        <f>4*3</f>
        <v>12</v>
      </c>
      <c r="L19" s="9">
        <f t="shared" si="0"/>
        <v>30</v>
      </c>
    </row>
    <row r="20" spans="4:12" ht="15.75">
      <c r="D20" s="13" t="s">
        <v>41</v>
      </c>
      <c r="E20" s="13" t="s">
        <v>29</v>
      </c>
      <c r="F20" s="11" t="s">
        <v>12</v>
      </c>
      <c r="G20" s="11">
        <f>0*2</f>
        <v>0</v>
      </c>
      <c r="H20" s="11">
        <f>3*2</f>
        <v>6</v>
      </c>
      <c r="I20" s="11">
        <v>0</v>
      </c>
      <c r="J20" s="11">
        <f>4*3</f>
        <v>12</v>
      </c>
      <c r="K20" s="11">
        <f>3*3</f>
        <v>9</v>
      </c>
      <c r="L20" s="9">
        <f t="shared" si="0"/>
        <v>27</v>
      </c>
    </row>
    <row r="21" spans="4:12" ht="15.75">
      <c r="D21" s="13" t="s">
        <v>42</v>
      </c>
      <c r="E21" s="13" t="s">
        <v>43</v>
      </c>
      <c r="F21" s="11" t="s">
        <v>12</v>
      </c>
      <c r="G21" s="11">
        <f>0*2</f>
        <v>0</v>
      </c>
      <c r="H21" s="11">
        <v>0</v>
      </c>
      <c r="I21" s="11">
        <v>0</v>
      </c>
      <c r="J21" s="11">
        <f>4*3</f>
        <v>12</v>
      </c>
      <c r="K21" s="11">
        <f>4.5*3</f>
        <v>13.5</v>
      </c>
      <c r="L21" s="9">
        <f t="shared" si="0"/>
        <v>25.5</v>
      </c>
    </row>
    <row r="22" spans="4:12" ht="15.75">
      <c r="D22" s="13" t="s">
        <v>44</v>
      </c>
      <c r="E22" s="13" t="s">
        <v>45</v>
      </c>
      <c r="F22" s="11" t="s">
        <v>12</v>
      </c>
      <c r="G22" s="11">
        <f>0*2</f>
        <v>0</v>
      </c>
      <c r="H22" s="11">
        <f>4*2</f>
        <v>8</v>
      </c>
      <c r="I22" s="11">
        <v>0</v>
      </c>
      <c r="J22" s="11">
        <f>2.5*3</f>
        <v>7.5</v>
      </c>
      <c r="K22" s="11">
        <f>3*3</f>
        <v>9</v>
      </c>
      <c r="L22" s="9">
        <f t="shared" si="0"/>
        <v>24.5</v>
      </c>
    </row>
    <row r="23" spans="4:12" ht="15.75">
      <c r="D23" s="10" t="s">
        <v>46</v>
      </c>
      <c r="E23" s="10" t="s">
        <v>47</v>
      </c>
      <c r="F23" s="11" t="s">
        <v>15</v>
      </c>
      <c r="G23" s="11">
        <f>3*2</f>
        <v>6</v>
      </c>
      <c r="H23" s="11">
        <f>3*2</f>
        <v>6</v>
      </c>
      <c r="I23" s="11">
        <f>3*3</f>
        <v>9</v>
      </c>
      <c r="J23" s="11">
        <v>0</v>
      </c>
      <c r="K23" s="12">
        <f>3*3</f>
        <v>9</v>
      </c>
      <c r="L23" s="9">
        <f t="shared" si="0"/>
        <v>24</v>
      </c>
    </row>
    <row r="24" spans="4:12" ht="15.75">
      <c r="D24" s="13" t="s">
        <v>48</v>
      </c>
      <c r="E24" s="13" t="s">
        <v>19</v>
      </c>
      <c r="F24" s="11" t="s">
        <v>12</v>
      </c>
      <c r="G24" s="11">
        <f>3*4</f>
        <v>12</v>
      </c>
      <c r="H24" s="11">
        <v>0</v>
      </c>
      <c r="I24" s="11">
        <f>3*3</f>
        <v>9</v>
      </c>
      <c r="J24" s="11">
        <v>0</v>
      </c>
      <c r="K24" s="12">
        <v>0</v>
      </c>
      <c r="L24" s="9">
        <f t="shared" si="0"/>
        <v>21</v>
      </c>
    </row>
    <row r="25" spans="4:12" ht="15.75">
      <c r="D25" s="13" t="s">
        <v>49</v>
      </c>
      <c r="E25" s="13" t="s">
        <v>50</v>
      </c>
      <c r="F25" s="11" t="s">
        <v>12</v>
      </c>
      <c r="G25" s="11">
        <f aca="true" t="shared" si="1" ref="G25:G30">0*2</f>
        <v>0</v>
      </c>
      <c r="H25" s="11">
        <f>3*2</f>
        <v>6</v>
      </c>
      <c r="I25" s="11">
        <v>0</v>
      </c>
      <c r="J25" s="11">
        <f>4.5*3</f>
        <v>13.5</v>
      </c>
      <c r="K25" s="11">
        <v>0</v>
      </c>
      <c r="L25" s="9">
        <f t="shared" si="0"/>
        <v>19.5</v>
      </c>
    </row>
    <row r="26" spans="4:12" ht="15.75">
      <c r="D26" s="13" t="s">
        <v>51</v>
      </c>
      <c r="E26" s="13" t="s">
        <v>45</v>
      </c>
      <c r="F26" s="11" t="s">
        <v>12</v>
      </c>
      <c r="G26" s="11">
        <f t="shared" si="1"/>
        <v>0</v>
      </c>
      <c r="H26" s="11">
        <f>2.5*2</f>
        <v>5</v>
      </c>
      <c r="I26" s="11">
        <v>0</v>
      </c>
      <c r="J26" s="11">
        <f>3*3</f>
        <v>9</v>
      </c>
      <c r="K26" s="11">
        <f>1.5*3</f>
        <v>4.5</v>
      </c>
      <c r="L26" s="9">
        <f t="shared" si="0"/>
        <v>18.5</v>
      </c>
    </row>
    <row r="27" spans="4:12" ht="15.75">
      <c r="D27" s="13" t="s">
        <v>52</v>
      </c>
      <c r="E27" s="13" t="s">
        <v>53</v>
      </c>
      <c r="F27" s="11" t="s">
        <v>12</v>
      </c>
      <c r="G27" s="11">
        <f t="shared" si="1"/>
        <v>0</v>
      </c>
      <c r="H27" s="11">
        <v>0</v>
      </c>
      <c r="I27" s="11">
        <v>0</v>
      </c>
      <c r="J27" s="11">
        <f>3*3</f>
        <v>9</v>
      </c>
      <c r="K27" s="11">
        <f>3*3</f>
        <v>9</v>
      </c>
      <c r="L27" s="9">
        <f t="shared" si="0"/>
        <v>18</v>
      </c>
    </row>
    <row r="28" spans="4:12" ht="15.75">
      <c r="D28" s="13" t="s">
        <v>54</v>
      </c>
      <c r="E28" s="13" t="s">
        <v>55</v>
      </c>
      <c r="F28" s="11" t="s">
        <v>12</v>
      </c>
      <c r="G28" s="11">
        <f t="shared" si="1"/>
        <v>0</v>
      </c>
      <c r="H28" s="11">
        <v>0</v>
      </c>
      <c r="I28" s="11">
        <f>3*3</f>
        <v>9</v>
      </c>
      <c r="J28" s="11">
        <f>2*3</f>
        <v>6</v>
      </c>
      <c r="K28" s="11">
        <v>0</v>
      </c>
      <c r="L28" s="9">
        <f t="shared" si="0"/>
        <v>15</v>
      </c>
    </row>
    <row r="29" spans="4:12" ht="15.75">
      <c r="D29" s="13" t="s">
        <v>56</v>
      </c>
      <c r="E29" s="13" t="s">
        <v>57</v>
      </c>
      <c r="F29" s="11" t="s">
        <v>15</v>
      </c>
      <c r="G29" s="11">
        <f t="shared" si="1"/>
        <v>0</v>
      </c>
      <c r="H29" s="11">
        <v>0</v>
      </c>
      <c r="I29" s="11">
        <v>0</v>
      </c>
      <c r="J29" s="11">
        <f>3*3</f>
        <v>9</v>
      </c>
      <c r="K29" s="11">
        <f>2*3</f>
        <v>6</v>
      </c>
      <c r="L29" s="9">
        <f t="shared" si="0"/>
        <v>15</v>
      </c>
    </row>
    <row r="30" spans="4:12" ht="15.75">
      <c r="D30" s="13" t="s">
        <v>58</v>
      </c>
      <c r="E30" s="13" t="s">
        <v>50</v>
      </c>
      <c r="F30" s="11" t="s">
        <v>15</v>
      </c>
      <c r="G30" s="11">
        <f t="shared" si="1"/>
        <v>0</v>
      </c>
      <c r="H30" s="11">
        <f>2*2</f>
        <v>4</v>
      </c>
      <c r="I30" s="11">
        <v>0</v>
      </c>
      <c r="J30" s="11">
        <f>3*3</f>
        <v>9</v>
      </c>
      <c r="K30" s="11">
        <v>0</v>
      </c>
      <c r="L30" s="9">
        <f t="shared" si="0"/>
        <v>13</v>
      </c>
    </row>
    <row r="31" spans="4:12" ht="15.75">
      <c r="D31" s="13" t="s">
        <v>59</v>
      </c>
      <c r="E31" s="13" t="s">
        <v>60</v>
      </c>
      <c r="F31" s="11" t="s">
        <v>12</v>
      </c>
      <c r="G31" s="11">
        <v>0</v>
      </c>
      <c r="H31" s="11">
        <f>3*4</f>
        <v>12</v>
      </c>
      <c r="I31" s="11">
        <v>0</v>
      </c>
      <c r="J31" s="11">
        <v>0</v>
      </c>
      <c r="K31" s="11">
        <v>0</v>
      </c>
      <c r="L31" s="9">
        <f t="shared" si="0"/>
        <v>12</v>
      </c>
    </row>
    <row r="32" spans="4:12" ht="15.75">
      <c r="D32" s="13" t="s">
        <v>61</v>
      </c>
      <c r="E32" s="13" t="s">
        <v>62</v>
      </c>
      <c r="F32" s="12" t="s">
        <v>15</v>
      </c>
      <c r="G32" s="11">
        <f>2.5*2</f>
        <v>5</v>
      </c>
      <c r="H32" s="11">
        <f>2*2</f>
        <v>4</v>
      </c>
      <c r="I32" s="11">
        <f>1*3</f>
        <v>3</v>
      </c>
      <c r="J32" s="11">
        <v>0</v>
      </c>
      <c r="K32" s="12">
        <v>0</v>
      </c>
      <c r="L32" s="9">
        <f t="shared" si="0"/>
        <v>12</v>
      </c>
    </row>
    <row r="33" spans="4:12" ht="15.75">
      <c r="D33" s="13" t="s">
        <v>63</v>
      </c>
      <c r="E33" s="13" t="s">
        <v>64</v>
      </c>
      <c r="F33" s="11" t="s">
        <v>12</v>
      </c>
      <c r="G33" s="11">
        <v>0</v>
      </c>
      <c r="H33" s="11">
        <v>0</v>
      </c>
      <c r="I33" s="11">
        <v>0</v>
      </c>
      <c r="J33" s="11">
        <v>0</v>
      </c>
      <c r="K33" s="11">
        <f>4*3</f>
        <v>12</v>
      </c>
      <c r="L33" s="9">
        <f t="shared" si="0"/>
        <v>12</v>
      </c>
    </row>
    <row r="34" spans="4:12" ht="15.75">
      <c r="D34" s="13" t="s">
        <v>65</v>
      </c>
      <c r="E34" s="13" t="s">
        <v>66</v>
      </c>
      <c r="F34" s="11" t="s">
        <v>12</v>
      </c>
      <c r="G34" s="11">
        <f>0.5*4</f>
        <v>2</v>
      </c>
      <c r="H34" s="11">
        <v>0</v>
      </c>
      <c r="I34" s="11">
        <f>3*3</f>
        <v>9</v>
      </c>
      <c r="J34" s="11">
        <v>0</v>
      </c>
      <c r="K34" s="12">
        <v>0</v>
      </c>
      <c r="L34" s="9">
        <f t="shared" si="0"/>
        <v>11</v>
      </c>
    </row>
    <row r="35" spans="4:12" ht="15.75">
      <c r="D35" s="13" t="s">
        <v>67</v>
      </c>
      <c r="E35" s="13" t="s">
        <v>68</v>
      </c>
      <c r="F35" s="11" t="s">
        <v>12</v>
      </c>
      <c r="G35" s="11">
        <f>0*2</f>
        <v>0</v>
      </c>
      <c r="H35" s="11">
        <f>2.5*4</f>
        <v>10</v>
      </c>
      <c r="I35" s="11">
        <v>0</v>
      </c>
      <c r="J35" s="11">
        <v>0</v>
      </c>
      <c r="K35" s="11">
        <v>0</v>
      </c>
      <c r="L35" s="9">
        <f t="shared" si="0"/>
        <v>10</v>
      </c>
    </row>
    <row r="36" spans="4:12" ht="15.75">
      <c r="D36" s="13" t="s">
        <v>69</v>
      </c>
      <c r="E36" s="13" t="s">
        <v>70</v>
      </c>
      <c r="F36" s="11" t="s">
        <v>12</v>
      </c>
      <c r="G36" s="11">
        <v>0</v>
      </c>
      <c r="H36" s="11">
        <f>4.5*2</f>
        <v>9</v>
      </c>
      <c r="I36" s="11">
        <v>0</v>
      </c>
      <c r="J36" s="11">
        <v>0</v>
      </c>
      <c r="K36" s="11">
        <v>0</v>
      </c>
      <c r="L36" s="9">
        <f t="shared" si="0"/>
        <v>9</v>
      </c>
    </row>
    <row r="37" spans="4:12" ht="15.75">
      <c r="D37" s="13" t="s">
        <v>71</v>
      </c>
      <c r="E37" s="13" t="s">
        <v>72</v>
      </c>
      <c r="F37" s="11" t="s">
        <v>12</v>
      </c>
      <c r="G37" s="11">
        <f>0*2</f>
        <v>0</v>
      </c>
      <c r="H37" s="11">
        <v>0</v>
      </c>
      <c r="I37" s="11">
        <v>0</v>
      </c>
      <c r="J37" s="11">
        <f>3*3</f>
        <v>9</v>
      </c>
      <c r="K37" s="11">
        <v>0</v>
      </c>
      <c r="L37" s="9">
        <f t="shared" si="0"/>
        <v>9</v>
      </c>
    </row>
    <row r="38" spans="4:12" ht="15.75">
      <c r="D38" s="13" t="s">
        <v>73</v>
      </c>
      <c r="E38" s="13" t="s">
        <v>74</v>
      </c>
      <c r="F38" s="11" t="s">
        <v>12</v>
      </c>
      <c r="G38" s="11">
        <f>0*2</f>
        <v>0</v>
      </c>
      <c r="H38" s="11">
        <v>0</v>
      </c>
      <c r="I38" s="11">
        <v>0</v>
      </c>
      <c r="J38" s="11">
        <f>3*3</f>
        <v>9</v>
      </c>
      <c r="K38" s="11">
        <v>0</v>
      </c>
      <c r="L38" s="9">
        <f t="shared" si="0"/>
        <v>9</v>
      </c>
    </row>
    <row r="39" spans="4:12" ht="15.75">
      <c r="D39" s="10" t="s">
        <v>75</v>
      </c>
      <c r="E39" s="10" t="s">
        <v>76</v>
      </c>
      <c r="F39" s="11" t="s">
        <v>12</v>
      </c>
      <c r="G39" s="11">
        <f>2*4</f>
        <v>8</v>
      </c>
      <c r="H39" s="11">
        <v>0</v>
      </c>
      <c r="I39" s="11">
        <v>0</v>
      </c>
      <c r="J39" s="11">
        <v>0</v>
      </c>
      <c r="K39" s="12">
        <v>0</v>
      </c>
      <c r="L39" s="9">
        <f t="shared" si="0"/>
        <v>8</v>
      </c>
    </row>
    <row r="40" spans="4:12" ht="15.75">
      <c r="D40" s="13" t="s">
        <v>77</v>
      </c>
      <c r="E40" s="13" t="s">
        <v>78</v>
      </c>
      <c r="F40" s="11" t="s">
        <v>12</v>
      </c>
      <c r="G40" s="11">
        <f>0*2</f>
        <v>0</v>
      </c>
      <c r="H40" s="11">
        <f>2*4</f>
        <v>8</v>
      </c>
      <c r="I40" s="11">
        <v>0</v>
      </c>
      <c r="J40" s="11">
        <v>0</v>
      </c>
      <c r="K40" s="11">
        <v>0</v>
      </c>
      <c r="L40" s="9">
        <f t="shared" si="0"/>
        <v>8</v>
      </c>
    </row>
    <row r="41" spans="4:12" ht="15.75">
      <c r="D41" s="13" t="s">
        <v>79</v>
      </c>
      <c r="E41" s="13" t="s">
        <v>80</v>
      </c>
      <c r="F41" s="11" t="s">
        <v>15</v>
      </c>
      <c r="G41" s="11">
        <v>0</v>
      </c>
      <c r="H41" s="11">
        <v>0</v>
      </c>
      <c r="I41" s="11">
        <f>2.5*3</f>
        <v>7.5</v>
      </c>
      <c r="J41" s="11">
        <v>0</v>
      </c>
      <c r="K41" s="11">
        <v>0</v>
      </c>
      <c r="L41" s="9">
        <f t="shared" si="0"/>
        <v>7.5</v>
      </c>
    </row>
    <row r="42" spans="4:12" ht="15.75">
      <c r="D42" s="13" t="s">
        <v>81</v>
      </c>
      <c r="E42" s="13" t="s">
        <v>82</v>
      </c>
      <c r="F42" s="11" t="s">
        <v>15</v>
      </c>
      <c r="G42" s="11">
        <f>0*2</f>
        <v>0</v>
      </c>
      <c r="H42" s="11">
        <v>0</v>
      </c>
      <c r="I42" s="11">
        <f>2.5*3</f>
        <v>7.5</v>
      </c>
      <c r="J42" s="11">
        <v>0</v>
      </c>
      <c r="K42" s="11">
        <v>0</v>
      </c>
      <c r="L42" s="9">
        <f t="shared" si="0"/>
        <v>7.5</v>
      </c>
    </row>
    <row r="43" spans="4:12" ht="15.75">
      <c r="D43" s="13" t="s">
        <v>83</v>
      </c>
      <c r="E43" s="13" t="s">
        <v>84</v>
      </c>
      <c r="F43" s="11" t="s">
        <v>12</v>
      </c>
      <c r="G43" s="11">
        <f>0*2</f>
        <v>0</v>
      </c>
      <c r="H43" s="11">
        <v>0</v>
      </c>
      <c r="I43" s="11">
        <v>0</v>
      </c>
      <c r="J43" s="11">
        <f>2.5*3</f>
        <v>7.5</v>
      </c>
      <c r="K43" s="11">
        <v>0</v>
      </c>
      <c r="L43" s="9">
        <f t="shared" si="0"/>
        <v>7.5</v>
      </c>
    </row>
    <row r="44" spans="4:12" ht="15.75">
      <c r="D44" s="13" t="s">
        <v>85</v>
      </c>
      <c r="E44" s="13" t="s">
        <v>86</v>
      </c>
      <c r="F44" s="11" t="s">
        <v>12</v>
      </c>
      <c r="G44" s="11">
        <v>0</v>
      </c>
      <c r="H44" s="11">
        <v>0</v>
      </c>
      <c r="I44" s="11">
        <v>0</v>
      </c>
      <c r="J44" s="11">
        <v>0</v>
      </c>
      <c r="K44" s="11">
        <f>2.5*3</f>
        <v>7.5</v>
      </c>
      <c r="L44" s="9">
        <f t="shared" si="0"/>
        <v>7.5</v>
      </c>
    </row>
    <row r="45" spans="4:12" ht="15.75">
      <c r="D45" s="13" t="s">
        <v>87</v>
      </c>
      <c r="E45" s="13" t="s">
        <v>88</v>
      </c>
      <c r="F45" s="11" t="s">
        <v>12</v>
      </c>
      <c r="G45" s="11">
        <f aca="true" t="shared" si="2" ref="G45:G53">0*2</f>
        <v>0</v>
      </c>
      <c r="H45" s="11">
        <f>3.5*2</f>
        <v>7</v>
      </c>
      <c r="I45" s="11">
        <v>0</v>
      </c>
      <c r="J45" s="11">
        <v>0</v>
      </c>
      <c r="K45" s="11">
        <v>0</v>
      </c>
      <c r="L45" s="9">
        <f t="shared" si="0"/>
        <v>7</v>
      </c>
    </row>
    <row r="46" spans="4:12" ht="15.75">
      <c r="D46" s="13" t="s">
        <v>89</v>
      </c>
      <c r="E46" s="13" t="s">
        <v>90</v>
      </c>
      <c r="F46" s="11" t="s">
        <v>12</v>
      </c>
      <c r="G46" s="11">
        <f t="shared" si="2"/>
        <v>0</v>
      </c>
      <c r="H46" s="11">
        <v>0</v>
      </c>
      <c r="I46" s="11">
        <f>2*3</f>
        <v>6</v>
      </c>
      <c r="J46" s="11">
        <v>0</v>
      </c>
      <c r="K46" s="11">
        <v>0</v>
      </c>
      <c r="L46" s="9">
        <f t="shared" si="0"/>
        <v>6</v>
      </c>
    </row>
    <row r="47" spans="4:12" ht="15.75">
      <c r="D47" s="13" t="s">
        <v>91</v>
      </c>
      <c r="E47" s="13" t="s">
        <v>92</v>
      </c>
      <c r="F47" s="11" t="s">
        <v>12</v>
      </c>
      <c r="G47" s="11">
        <f t="shared" si="2"/>
        <v>0</v>
      </c>
      <c r="H47" s="11">
        <v>0</v>
      </c>
      <c r="I47" s="11">
        <f>2*3</f>
        <v>6</v>
      </c>
      <c r="J47" s="11">
        <v>0</v>
      </c>
      <c r="K47" s="11">
        <v>0</v>
      </c>
      <c r="L47" s="9">
        <f t="shared" si="0"/>
        <v>6</v>
      </c>
    </row>
    <row r="48" spans="4:12" ht="15.75">
      <c r="D48" s="13" t="s">
        <v>93</v>
      </c>
      <c r="E48" s="13" t="s">
        <v>94</v>
      </c>
      <c r="F48" s="11" t="s">
        <v>15</v>
      </c>
      <c r="G48" s="11">
        <f t="shared" si="2"/>
        <v>0</v>
      </c>
      <c r="H48" s="11">
        <v>0</v>
      </c>
      <c r="I48" s="11">
        <f>2*3</f>
        <v>6</v>
      </c>
      <c r="J48" s="11">
        <v>0</v>
      </c>
      <c r="K48" s="11">
        <v>0</v>
      </c>
      <c r="L48" s="9">
        <f t="shared" si="0"/>
        <v>6</v>
      </c>
    </row>
    <row r="49" spans="4:12" ht="15.75">
      <c r="D49" s="13" t="s">
        <v>95</v>
      </c>
      <c r="E49" s="13" t="s">
        <v>96</v>
      </c>
      <c r="F49" s="11" t="s">
        <v>12</v>
      </c>
      <c r="G49" s="11">
        <f t="shared" si="2"/>
        <v>0</v>
      </c>
      <c r="H49" s="11">
        <v>0</v>
      </c>
      <c r="I49" s="11">
        <f>2*3</f>
        <v>6</v>
      </c>
      <c r="J49" s="11">
        <v>0</v>
      </c>
      <c r="K49" s="11">
        <v>0</v>
      </c>
      <c r="L49" s="9">
        <f t="shared" si="0"/>
        <v>6</v>
      </c>
    </row>
    <row r="50" spans="4:12" ht="15.75">
      <c r="D50" s="13" t="s">
        <v>97</v>
      </c>
      <c r="E50" s="13" t="s">
        <v>98</v>
      </c>
      <c r="F50" s="11" t="s">
        <v>15</v>
      </c>
      <c r="G50" s="11">
        <f t="shared" si="2"/>
        <v>0</v>
      </c>
      <c r="H50" s="11">
        <v>0</v>
      </c>
      <c r="I50" s="11">
        <v>0</v>
      </c>
      <c r="J50" s="11">
        <f>2*3</f>
        <v>6</v>
      </c>
      <c r="K50" s="11">
        <v>0</v>
      </c>
      <c r="L50" s="9">
        <f t="shared" si="0"/>
        <v>6</v>
      </c>
    </row>
    <row r="51" spans="4:12" ht="15.75">
      <c r="D51" s="13" t="s">
        <v>99</v>
      </c>
      <c r="E51" s="13" t="s">
        <v>100</v>
      </c>
      <c r="F51" s="11" t="s">
        <v>12</v>
      </c>
      <c r="G51" s="11">
        <f t="shared" si="2"/>
        <v>0</v>
      </c>
      <c r="H51" s="11">
        <v>0</v>
      </c>
      <c r="I51" s="11">
        <v>0</v>
      </c>
      <c r="J51" s="11">
        <f>2*3</f>
        <v>6</v>
      </c>
      <c r="K51" s="11">
        <v>0</v>
      </c>
      <c r="L51" s="9">
        <f t="shared" si="0"/>
        <v>6</v>
      </c>
    </row>
    <row r="52" spans="4:12" ht="15.75">
      <c r="D52" s="13" t="s">
        <v>101</v>
      </c>
      <c r="E52" s="13" t="s">
        <v>102</v>
      </c>
      <c r="F52" s="11" t="s">
        <v>15</v>
      </c>
      <c r="G52" s="11">
        <f t="shared" si="2"/>
        <v>0</v>
      </c>
      <c r="H52" s="11">
        <v>0</v>
      </c>
      <c r="I52" s="11">
        <v>0</v>
      </c>
      <c r="J52" s="11">
        <f>2*3</f>
        <v>6</v>
      </c>
      <c r="K52" s="11">
        <v>0</v>
      </c>
      <c r="L52" s="9">
        <f t="shared" si="0"/>
        <v>6</v>
      </c>
    </row>
    <row r="53" spans="4:12" ht="15.75">
      <c r="D53" s="13" t="s">
        <v>103</v>
      </c>
      <c r="E53" s="13" t="s">
        <v>104</v>
      </c>
      <c r="F53" s="11" t="s">
        <v>12</v>
      </c>
      <c r="G53" s="11">
        <f t="shared" si="2"/>
        <v>0</v>
      </c>
      <c r="H53" s="11">
        <v>0</v>
      </c>
      <c r="I53" s="11">
        <v>0</v>
      </c>
      <c r="J53" s="11">
        <f>2*3</f>
        <v>6</v>
      </c>
      <c r="K53" s="11">
        <v>0</v>
      </c>
      <c r="L53" s="9">
        <f t="shared" si="0"/>
        <v>6</v>
      </c>
    </row>
    <row r="54" spans="4:12" ht="15.75">
      <c r="D54" s="13" t="s">
        <v>105</v>
      </c>
      <c r="E54" s="13" t="s">
        <v>106</v>
      </c>
      <c r="F54" s="11" t="s">
        <v>12</v>
      </c>
      <c r="G54" s="11">
        <v>0</v>
      </c>
      <c r="H54" s="11">
        <v>0</v>
      </c>
      <c r="I54" s="11">
        <v>0</v>
      </c>
      <c r="J54" s="11">
        <v>0</v>
      </c>
      <c r="K54" s="11">
        <f>2*3</f>
        <v>6</v>
      </c>
      <c r="L54" s="9">
        <f t="shared" si="0"/>
        <v>6</v>
      </c>
    </row>
    <row r="55" spans="4:12" ht="15.75">
      <c r="D55" s="13" t="s">
        <v>107</v>
      </c>
      <c r="E55" s="13" t="s">
        <v>108</v>
      </c>
      <c r="F55" s="11" t="s">
        <v>12</v>
      </c>
      <c r="G55" s="11">
        <v>0</v>
      </c>
      <c r="H55" s="11">
        <v>0</v>
      </c>
      <c r="I55" s="11">
        <v>0</v>
      </c>
      <c r="J55" s="11">
        <v>0</v>
      </c>
      <c r="K55" s="11">
        <f>2*3</f>
        <v>6</v>
      </c>
      <c r="L55" s="9">
        <f t="shared" si="0"/>
        <v>6</v>
      </c>
    </row>
    <row r="56" spans="4:12" ht="15.75">
      <c r="D56" s="13" t="s">
        <v>109</v>
      </c>
      <c r="E56" s="13" t="s">
        <v>110</v>
      </c>
      <c r="F56" s="11" t="s">
        <v>15</v>
      </c>
      <c r="G56" s="11">
        <v>0</v>
      </c>
      <c r="H56" s="11">
        <v>0</v>
      </c>
      <c r="I56" s="11">
        <v>0</v>
      </c>
      <c r="J56" s="11">
        <v>0</v>
      </c>
      <c r="K56" s="11">
        <f>2*3</f>
        <v>6</v>
      </c>
      <c r="L56" s="9">
        <f t="shared" si="0"/>
        <v>6</v>
      </c>
    </row>
    <row r="57" spans="4:12" ht="15.75">
      <c r="D57" s="13" t="s">
        <v>111</v>
      </c>
      <c r="E57" s="13" t="s">
        <v>112</v>
      </c>
      <c r="F57" s="11" t="s">
        <v>12</v>
      </c>
      <c r="G57" s="11">
        <f>2.5*2</f>
        <v>5</v>
      </c>
      <c r="H57" s="11">
        <v>0</v>
      </c>
      <c r="I57" s="11">
        <v>0</v>
      </c>
      <c r="J57" s="11">
        <v>0</v>
      </c>
      <c r="K57" s="12">
        <v>0</v>
      </c>
      <c r="L57" s="9">
        <f t="shared" si="0"/>
        <v>5</v>
      </c>
    </row>
    <row r="58" spans="4:12" ht="15.75">
      <c r="D58" s="13" t="s">
        <v>89</v>
      </c>
      <c r="E58" s="13" t="s">
        <v>90</v>
      </c>
      <c r="F58" s="11" t="s">
        <v>12</v>
      </c>
      <c r="G58" s="11">
        <v>0</v>
      </c>
      <c r="H58" s="11">
        <f>2.5*2</f>
        <v>5</v>
      </c>
      <c r="I58" s="11">
        <v>0</v>
      </c>
      <c r="J58" s="11">
        <v>0</v>
      </c>
      <c r="K58" s="11">
        <v>0</v>
      </c>
      <c r="L58" s="9">
        <f t="shared" si="0"/>
        <v>5</v>
      </c>
    </row>
    <row r="59" spans="4:12" ht="15.75">
      <c r="D59" s="13" t="s">
        <v>113</v>
      </c>
      <c r="E59" s="13" t="s">
        <v>114</v>
      </c>
      <c r="F59" s="11" t="s">
        <v>12</v>
      </c>
      <c r="G59" s="11">
        <v>0</v>
      </c>
      <c r="H59" s="11">
        <f>2.5*2</f>
        <v>5</v>
      </c>
      <c r="I59" s="11">
        <v>0</v>
      </c>
      <c r="J59" s="11">
        <v>0</v>
      </c>
      <c r="K59" s="11">
        <v>0</v>
      </c>
      <c r="L59" s="9">
        <f t="shared" si="0"/>
        <v>5</v>
      </c>
    </row>
    <row r="60" spans="4:12" ht="15.75">
      <c r="D60" s="13" t="s">
        <v>115</v>
      </c>
      <c r="E60" s="13" t="s">
        <v>116</v>
      </c>
      <c r="F60" s="11" t="s">
        <v>15</v>
      </c>
      <c r="G60" s="11">
        <f>0*2</f>
        <v>0</v>
      </c>
      <c r="H60" s="11">
        <v>0</v>
      </c>
      <c r="I60" s="11">
        <f>1.5*3</f>
        <v>4.5</v>
      </c>
      <c r="J60" s="11">
        <v>0</v>
      </c>
      <c r="K60" s="11">
        <v>0</v>
      </c>
      <c r="L60" s="9">
        <f t="shared" si="0"/>
        <v>4.5</v>
      </c>
    </row>
    <row r="61" spans="4:12" ht="15.75">
      <c r="D61" s="13" t="s">
        <v>117</v>
      </c>
      <c r="E61" s="13" t="s">
        <v>116</v>
      </c>
      <c r="F61" s="11" t="s">
        <v>15</v>
      </c>
      <c r="G61" s="11">
        <f>0*2</f>
        <v>0</v>
      </c>
      <c r="H61" s="11">
        <v>0</v>
      </c>
      <c r="I61" s="11">
        <f>1.5*3</f>
        <v>4.5</v>
      </c>
      <c r="J61" s="11">
        <v>0</v>
      </c>
      <c r="K61" s="11">
        <v>0</v>
      </c>
      <c r="L61" s="9">
        <f t="shared" si="0"/>
        <v>4.5</v>
      </c>
    </row>
    <row r="62" spans="4:12" ht="15.75">
      <c r="D62" s="13" t="s">
        <v>118</v>
      </c>
      <c r="E62" s="13" t="s">
        <v>119</v>
      </c>
      <c r="F62" s="11" t="s">
        <v>12</v>
      </c>
      <c r="G62" s="11">
        <f>0*2</f>
        <v>0</v>
      </c>
      <c r="H62" s="11">
        <v>0</v>
      </c>
      <c r="I62" s="11">
        <f>1.5*3</f>
        <v>4.5</v>
      </c>
      <c r="J62" s="11">
        <v>0</v>
      </c>
      <c r="K62" s="11">
        <v>0</v>
      </c>
      <c r="L62" s="9">
        <f t="shared" si="0"/>
        <v>4.5</v>
      </c>
    </row>
    <row r="63" spans="4:12" ht="15.75">
      <c r="D63" s="13" t="s">
        <v>120</v>
      </c>
      <c r="E63" s="13" t="s">
        <v>121</v>
      </c>
      <c r="F63" s="11" t="s">
        <v>15</v>
      </c>
      <c r="G63" s="11">
        <f>0*2</f>
        <v>0</v>
      </c>
      <c r="H63" s="11">
        <v>0</v>
      </c>
      <c r="I63" s="11">
        <v>0</v>
      </c>
      <c r="J63" s="11">
        <f>1.5*3</f>
        <v>4.5</v>
      </c>
      <c r="K63" s="11">
        <v>0</v>
      </c>
      <c r="L63" s="9">
        <f t="shared" si="0"/>
        <v>4.5</v>
      </c>
    </row>
    <row r="64" spans="4:12" ht="15.75">
      <c r="D64" s="13" t="s">
        <v>122</v>
      </c>
      <c r="E64" s="13" t="s">
        <v>123</v>
      </c>
      <c r="F64" s="11" t="s">
        <v>15</v>
      </c>
      <c r="G64" s="11">
        <f>0*2</f>
        <v>0</v>
      </c>
      <c r="H64" s="11">
        <v>0</v>
      </c>
      <c r="I64" s="11">
        <v>0</v>
      </c>
      <c r="J64" s="11">
        <f>1.5*3</f>
        <v>4.5</v>
      </c>
      <c r="K64" s="11">
        <v>0</v>
      </c>
      <c r="L64" s="9">
        <f t="shared" si="0"/>
        <v>4.5</v>
      </c>
    </row>
    <row r="65" spans="4:12" ht="15.75">
      <c r="D65" s="13" t="s">
        <v>124</v>
      </c>
      <c r="E65" s="13" t="s">
        <v>125</v>
      </c>
      <c r="F65" s="11" t="s">
        <v>12</v>
      </c>
      <c r="G65" s="11">
        <v>0</v>
      </c>
      <c r="H65" s="11">
        <f>1.5*2</f>
        <v>3</v>
      </c>
      <c r="I65" s="11">
        <v>0</v>
      </c>
      <c r="J65" s="11">
        <v>0</v>
      </c>
      <c r="K65" s="11">
        <v>0</v>
      </c>
      <c r="L65" s="9">
        <f t="shared" si="0"/>
        <v>3</v>
      </c>
    </row>
    <row r="66" spans="4:12" ht="15.75">
      <c r="D66" s="13" t="s">
        <v>126</v>
      </c>
      <c r="E66" s="13" t="s">
        <v>127</v>
      </c>
      <c r="F66" s="11" t="s">
        <v>12</v>
      </c>
      <c r="G66" s="11">
        <v>0</v>
      </c>
      <c r="H66" s="11">
        <f>1.5*2</f>
        <v>3</v>
      </c>
      <c r="I66" s="11">
        <v>0</v>
      </c>
      <c r="J66" s="11">
        <v>0</v>
      </c>
      <c r="K66" s="11">
        <v>0</v>
      </c>
      <c r="L66" s="9">
        <f t="shared" si="0"/>
        <v>3</v>
      </c>
    </row>
    <row r="67" spans="4:12" ht="15.75">
      <c r="D67" s="13" t="s">
        <v>128</v>
      </c>
      <c r="E67" s="13" t="s">
        <v>129</v>
      </c>
      <c r="F67" s="11" t="s">
        <v>15</v>
      </c>
      <c r="G67" s="11">
        <f>0*2</f>
        <v>0</v>
      </c>
      <c r="H67" s="11">
        <v>0</v>
      </c>
      <c r="I67" s="11">
        <v>0</v>
      </c>
      <c r="J67" s="11">
        <f>1*3</f>
        <v>3</v>
      </c>
      <c r="K67" s="11">
        <v>0</v>
      </c>
      <c r="L67" s="9">
        <f t="shared" si="0"/>
        <v>3</v>
      </c>
    </row>
    <row r="68" spans="4:12" ht="15.75">
      <c r="D68" s="13" t="s">
        <v>130</v>
      </c>
      <c r="E68" s="13" t="s">
        <v>131</v>
      </c>
      <c r="F68" s="11" t="s">
        <v>15</v>
      </c>
      <c r="G68" s="11">
        <v>0</v>
      </c>
      <c r="H68" s="11">
        <v>0</v>
      </c>
      <c r="I68" s="11">
        <v>0</v>
      </c>
      <c r="J68" s="11">
        <v>0</v>
      </c>
      <c r="K68" s="11">
        <f>1*3</f>
        <v>3</v>
      </c>
      <c r="L68" s="9">
        <f t="shared" si="0"/>
        <v>3</v>
      </c>
    </row>
    <row r="69" spans="4:12" ht="15.75">
      <c r="D69" s="13" t="s">
        <v>132</v>
      </c>
      <c r="E69" s="13" t="s">
        <v>133</v>
      </c>
      <c r="F69" s="11" t="s">
        <v>12</v>
      </c>
      <c r="G69" s="11">
        <v>0</v>
      </c>
      <c r="H69" s="11">
        <f>0.5*1.5</f>
        <v>0.75</v>
      </c>
      <c r="I69" s="11">
        <f>0.5*3</f>
        <v>1.5</v>
      </c>
      <c r="J69" s="11">
        <v>0</v>
      </c>
      <c r="K69" s="11">
        <v>0</v>
      </c>
      <c r="L69" s="9">
        <f>SUM(G69:K69)-SMALL(G69:K69,1)-SMALL(G69:K69,2)</f>
        <v>2.25</v>
      </c>
    </row>
    <row r="70" spans="4:12" ht="15.75">
      <c r="D70" s="13" t="s">
        <v>99</v>
      </c>
      <c r="E70" s="13" t="s">
        <v>134</v>
      </c>
      <c r="F70" s="11" t="s">
        <v>12</v>
      </c>
      <c r="G70" s="12">
        <f>0.5*4</f>
        <v>2</v>
      </c>
      <c r="H70" s="11">
        <v>0</v>
      </c>
      <c r="I70" s="12">
        <v>0</v>
      </c>
      <c r="J70" s="11">
        <v>0</v>
      </c>
      <c r="K70" s="12">
        <v>0</v>
      </c>
      <c r="L70" s="9">
        <f>SUM(G70:K70)-SMALL(G70:K70,1)-SMALL(G70:K70,2)</f>
        <v>2</v>
      </c>
    </row>
    <row r="71" spans="4:12" ht="15.75">
      <c r="D71" s="13" t="s">
        <v>135</v>
      </c>
      <c r="E71" s="13" t="s">
        <v>136</v>
      </c>
      <c r="F71" s="11" t="s">
        <v>15</v>
      </c>
      <c r="G71" s="11">
        <v>0</v>
      </c>
      <c r="H71" s="11">
        <f>1*2</f>
        <v>2</v>
      </c>
      <c r="I71" s="11">
        <v>0</v>
      </c>
      <c r="J71" s="11">
        <v>0</v>
      </c>
      <c r="K71" s="11">
        <v>0</v>
      </c>
      <c r="L71" s="9">
        <f>SUM(G71:K71)-SMALL(G71:K71,1)-SMALL(G71:K71,2)</f>
        <v>2</v>
      </c>
    </row>
    <row r="72" spans="4:12" ht="15.75">
      <c r="D72" s="14" t="s">
        <v>137</v>
      </c>
      <c r="E72" s="14" t="s">
        <v>138</v>
      </c>
      <c r="F72" s="15" t="s">
        <v>12</v>
      </c>
      <c r="G72" s="15">
        <f>0*2</f>
        <v>0</v>
      </c>
      <c r="H72" s="11">
        <v>0</v>
      </c>
      <c r="I72" s="11">
        <v>0</v>
      </c>
      <c r="J72" s="11">
        <v>0</v>
      </c>
      <c r="K72" s="12">
        <v>0</v>
      </c>
      <c r="L72" s="9">
        <f>SUM(G72:K72)-SMALL(G72:K72,1)-SMALL(G72:K72,2)</f>
        <v>0</v>
      </c>
    </row>
  </sheetData>
  <mergeCells count="1">
    <mergeCell ref="E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2014-06-24T13:22:59Z</dcterms:created>
  <dcterms:modified xsi:type="dcterms:W3CDTF">2014-06-24T13:24:10Z</dcterms:modified>
  <cp:category/>
  <cp:version/>
  <cp:contentType/>
  <cp:contentStatus/>
</cp:coreProperties>
</file>