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771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<sst xmlns="http://schemas.openxmlformats.org/spreadsheetml/2006/main" count="130" uniqueCount="89">
  <si>
    <t>ESSEX U14 GP 2014-15</t>
  </si>
  <si>
    <t>Forename</t>
  </si>
  <si>
    <t>Surname</t>
  </si>
  <si>
    <t>M/F</t>
  </si>
  <si>
    <t>GP 1</t>
  </si>
  <si>
    <t>GP 2</t>
  </si>
  <si>
    <t>GP 3</t>
  </si>
  <si>
    <t xml:space="preserve">GP 4 </t>
  </si>
  <si>
    <t>GP 5</t>
  </si>
  <si>
    <t>GP Pts</t>
  </si>
  <si>
    <t>Elliot</t>
  </si>
  <si>
    <t>Cocks</t>
  </si>
  <si>
    <t>M</t>
  </si>
  <si>
    <t>Leonardo</t>
  </si>
  <si>
    <t>Stefanoni</t>
  </si>
  <si>
    <t>Jenny</t>
  </si>
  <si>
    <t>Kilcline</t>
  </si>
  <si>
    <t>F</t>
  </si>
  <si>
    <t>Scott</t>
  </si>
  <si>
    <t>Shelley</t>
  </si>
  <si>
    <t>Rohan</t>
  </si>
  <si>
    <t>Gopinath</t>
  </si>
  <si>
    <t>Lakdinu</t>
  </si>
  <si>
    <t>Peries</t>
  </si>
  <si>
    <t>Lavanan</t>
  </si>
  <si>
    <t>Ainkaran</t>
  </si>
  <si>
    <t>Samiran</t>
  </si>
  <si>
    <t>Muhunthan</t>
  </si>
  <si>
    <t>Sarah</t>
  </si>
  <si>
    <t>Weersing</t>
  </si>
  <si>
    <t>Shazia</t>
  </si>
  <si>
    <t>Jaufarally</t>
  </si>
  <si>
    <t>Alexander</t>
  </si>
  <si>
    <t>Chaban</t>
  </si>
  <si>
    <t>Joshua</t>
  </si>
  <si>
    <t>Cummings</t>
  </si>
  <si>
    <t>Atul</t>
  </si>
  <si>
    <t>Sooraj</t>
  </si>
  <si>
    <t>Chamin</t>
  </si>
  <si>
    <t>Halahakoon</t>
  </si>
  <si>
    <t>Bemi</t>
  </si>
  <si>
    <t>Thompson</t>
  </si>
  <si>
    <t>Nihaal</t>
  </si>
  <si>
    <t>Sandhu</t>
  </si>
  <si>
    <t xml:space="preserve">Deveena </t>
  </si>
  <si>
    <t>Kalaria</t>
  </si>
  <si>
    <t xml:space="preserve">Alex </t>
  </si>
  <si>
    <t>Watkins</t>
  </si>
  <si>
    <t>Isaac</t>
  </si>
  <si>
    <t>Pavey</t>
  </si>
  <si>
    <t>James</t>
  </si>
  <si>
    <t>Bishop</t>
  </si>
  <si>
    <t>Tolu</t>
  </si>
  <si>
    <t>Opaleye</t>
  </si>
  <si>
    <t>Faris</t>
  </si>
  <si>
    <t>Mir</t>
  </si>
  <si>
    <t>Thomas</t>
  </si>
  <si>
    <t>McCartney</t>
  </si>
  <si>
    <t>Joe</t>
  </si>
  <si>
    <t>Stanley</t>
  </si>
  <si>
    <t>Reid</t>
  </si>
  <si>
    <t>Howard</t>
  </si>
  <si>
    <t>Sri Haran</t>
  </si>
  <si>
    <t>Loganathan</t>
  </si>
  <si>
    <t>Anvay</t>
  </si>
  <si>
    <t>Sheth</t>
  </si>
  <si>
    <t>Bedford</t>
  </si>
  <si>
    <t>Christopher</t>
  </si>
  <si>
    <t>Phillips</t>
  </si>
  <si>
    <t>Jeremy</t>
  </si>
  <si>
    <t>Jebanesan</t>
  </si>
  <si>
    <t>Shantanu</t>
  </si>
  <si>
    <t>Awasthi</t>
  </si>
  <si>
    <t>Adel</t>
  </si>
  <si>
    <t>Youssef</t>
  </si>
  <si>
    <t>Sean</t>
  </si>
  <si>
    <t>Panditharatna</t>
  </si>
  <si>
    <t>Abhay</t>
  </si>
  <si>
    <t>Uppal</t>
  </si>
  <si>
    <t>Adhya</t>
  </si>
  <si>
    <t>Rajaram</t>
  </si>
  <si>
    <t>Asci</t>
  </si>
  <si>
    <t>Catabay</t>
  </si>
  <si>
    <t>Tudor</t>
  </si>
  <si>
    <t>Abhijeet</t>
  </si>
  <si>
    <t>Salijal</t>
  </si>
  <si>
    <t>Samuel</t>
  </si>
  <si>
    <t>Warne</t>
  </si>
  <si>
    <t>Beavis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</si>
</sst>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4:M45"/>
  <sheetViews>
    <sheetView tabSelected="1" workbookViewId="0" topLeftCell="A1">
      <selection activeCell="E4" sqref="E4:M45"/>
    </sheetView>
  </sheetViews>
  <sheetFormatPr defaultColWidth="9.140625" defaultRowHeight="12.75"/>
  <cols>
    <col min="5" max="5" width="13.140625" style="0" customWidth="1"/>
    <col min="6" max="6" width="17.28125" style="0" customWidth="1"/>
  </cols>
  <sheetData>
    <row r="4" spans="5:13" ht="23.25">
      <c r="E4" s="1"/>
      <c r="F4" s="2" t="s">
        <v>0</v>
      </c>
      <c r="G4" s="2"/>
      <c r="H4" s="2"/>
      <c r="I4" s="2"/>
      <c r="J4" s="2"/>
      <c r="K4" s="2"/>
      <c r="L4" s="2"/>
      <c r="M4" s="3"/>
    </row>
    <row r="5" spans="5:13" ht="32.25" thickBot="1">
      <c r="E5" s="4" t="s">
        <v>1</v>
      </c>
      <c r="F5" s="5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  <c r="L5" s="7" t="s">
        <v>8</v>
      </c>
      <c r="M5" s="8" t="s">
        <v>9</v>
      </c>
    </row>
    <row r="6" spans="5:13" ht="15.75">
      <c r="E6" s="9" t="s">
        <v>10</v>
      </c>
      <c r="F6" s="9" t="s">
        <v>11</v>
      </c>
      <c r="G6" s="10" t="s">
        <v>12</v>
      </c>
      <c r="H6" s="11">
        <f>5*5</f>
        <v>25</v>
      </c>
      <c r="I6" s="12">
        <f>3.5*5</f>
        <v>17.5</v>
      </c>
      <c r="J6" s="12">
        <v>0</v>
      </c>
      <c r="K6" s="12">
        <f>5*5</f>
        <v>25</v>
      </c>
      <c r="L6" s="13"/>
      <c r="M6" s="14">
        <f aca="true" t="shared" si="0" ref="M6:M45">SUM(H6:L6)-SMALL(H6:L6,1)</f>
        <v>67.5</v>
      </c>
    </row>
    <row r="7" spans="5:13" ht="15.75">
      <c r="E7" s="15" t="s">
        <v>13</v>
      </c>
      <c r="F7" s="15" t="s">
        <v>14</v>
      </c>
      <c r="G7" s="16" t="s">
        <v>12</v>
      </c>
      <c r="H7" s="17">
        <f>6*3.5</f>
        <v>21</v>
      </c>
      <c r="I7" s="18">
        <f>5.5*4</f>
        <v>22</v>
      </c>
      <c r="J7" s="18">
        <f>3.5*5</f>
        <v>17.5</v>
      </c>
      <c r="K7" s="18">
        <f>3*5</f>
        <v>15</v>
      </c>
      <c r="L7" s="19"/>
      <c r="M7" s="14">
        <f t="shared" si="0"/>
        <v>60.5</v>
      </c>
    </row>
    <row r="8" spans="5:13" ht="15.75">
      <c r="E8" s="15" t="s">
        <v>15</v>
      </c>
      <c r="F8" s="15" t="s">
        <v>16</v>
      </c>
      <c r="G8" s="16" t="s">
        <v>17</v>
      </c>
      <c r="H8" s="17">
        <v>0</v>
      </c>
      <c r="I8" s="18">
        <f>3*4</f>
        <v>12</v>
      </c>
      <c r="J8" s="18">
        <f>4*5</f>
        <v>20</v>
      </c>
      <c r="K8" s="18">
        <f>3.5*5</f>
        <v>17.5</v>
      </c>
      <c r="L8" s="19"/>
      <c r="M8" s="14">
        <f t="shared" si="0"/>
        <v>49.5</v>
      </c>
    </row>
    <row r="9" spans="5:13" ht="15.75">
      <c r="E9" s="15" t="s">
        <v>18</v>
      </c>
      <c r="F9" s="15" t="s">
        <v>19</v>
      </c>
      <c r="G9" s="16" t="s">
        <v>12</v>
      </c>
      <c r="H9" s="17">
        <f>2.5*5</f>
        <v>12.5</v>
      </c>
      <c r="I9" s="18">
        <f>3*5</f>
        <v>15</v>
      </c>
      <c r="J9" s="18">
        <f>4*5</f>
        <v>20</v>
      </c>
      <c r="K9" s="18">
        <v>0</v>
      </c>
      <c r="L9" s="19"/>
      <c r="M9" s="14">
        <f t="shared" si="0"/>
        <v>47.5</v>
      </c>
    </row>
    <row r="10" spans="5:13" ht="15.75">
      <c r="E10" s="15" t="s">
        <v>20</v>
      </c>
      <c r="F10" s="15" t="s">
        <v>21</v>
      </c>
      <c r="G10" s="16" t="s">
        <v>12</v>
      </c>
      <c r="H10" s="17">
        <f>1.5*3.5</f>
        <v>5.25</v>
      </c>
      <c r="I10" s="18">
        <f>2*4</f>
        <v>8</v>
      </c>
      <c r="J10" s="18">
        <f>5.5*3.5</f>
        <v>19.25</v>
      </c>
      <c r="K10" s="18">
        <f>4*3.5</f>
        <v>14</v>
      </c>
      <c r="L10" s="19"/>
      <c r="M10" s="14">
        <f t="shared" si="0"/>
        <v>41.25</v>
      </c>
    </row>
    <row r="11" spans="5:13" ht="15.75">
      <c r="E11" s="15" t="s">
        <v>22</v>
      </c>
      <c r="F11" s="15" t="s">
        <v>23</v>
      </c>
      <c r="G11" s="16" t="s">
        <v>12</v>
      </c>
      <c r="H11" s="17">
        <f>3*3.5</f>
        <v>10.5</v>
      </c>
      <c r="I11" s="18">
        <f>4*4</f>
        <v>16</v>
      </c>
      <c r="J11" s="18">
        <f>4*3.5</f>
        <v>14</v>
      </c>
      <c r="K11" s="18">
        <f>3*3.5</f>
        <v>10.5</v>
      </c>
      <c r="L11" s="19"/>
      <c r="M11" s="14">
        <f t="shared" si="0"/>
        <v>40.5</v>
      </c>
    </row>
    <row r="12" spans="5:13" ht="15.75">
      <c r="E12" s="15" t="s">
        <v>24</v>
      </c>
      <c r="F12" s="15" t="s">
        <v>25</v>
      </c>
      <c r="G12" s="16" t="s">
        <v>12</v>
      </c>
      <c r="H12" s="17">
        <f>3*3.5</f>
        <v>10.5</v>
      </c>
      <c r="I12" s="18">
        <f>3*4</f>
        <v>12</v>
      </c>
      <c r="J12" s="18">
        <f>3.5*3.5</f>
        <v>12.25</v>
      </c>
      <c r="K12" s="18">
        <f>4.5*3.5</f>
        <v>15.75</v>
      </c>
      <c r="L12" s="19"/>
      <c r="M12" s="14">
        <f t="shared" si="0"/>
        <v>40</v>
      </c>
    </row>
    <row r="13" spans="5:13" ht="15.75">
      <c r="E13" s="15" t="s">
        <v>26</v>
      </c>
      <c r="F13" s="15" t="s">
        <v>27</v>
      </c>
      <c r="G13" s="16" t="s">
        <v>12</v>
      </c>
      <c r="H13" s="17">
        <f>2.5*5</f>
        <v>12.5</v>
      </c>
      <c r="I13" s="18">
        <f>3*4</f>
        <v>12</v>
      </c>
      <c r="J13" s="18">
        <f>2.5*5</f>
        <v>12.5</v>
      </c>
      <c r="K13" s="18">
        <v>0</v>
      </c>
      <c r="L13" s="19"/>
      <c r="M13" s="14">
        <f t="shared" si="0"/>
        <v>37</v>
      </c>
    </row>
    <row r="14" spans="5:13" ht="15.75">
      <c r="E14" s="15" t="s">
        <v>28</v>
      </c>
      <c r="F14" s="15" t="s">
        <v>29</v>
      </c>
      <c r="G14" s="16" t="s">
        <v>17</v>
      </c>
      <c r="H14" s="20">
        <f>4*2</f>
        <v>8</v>
      </c>
      <c r="I14" s="16">
        <f>5*2</f>
        <v>10</v>
      </c>
      <c r="J14" s="16">
        <f>3.5*5</f>
        <v>17.5</v>
      </c>
      <c r="K14" s="16">
        <f>1.5*5</f>
        <v>7.5</v>
      </c>
      <c r="L14" s="19"/>
      <c r="M14" s="14">
        <f t="shared" si="0"/>
        <v>35.5</v>
      </c>
    </row>
    <row r="15" spans="5:13" ht="15.75">
      <c r="E15" s="15" t="s">
        <v>30</v>
      </c>
      <c r="F15" s="15" t="s">
        <v>31</v>
      </c>
      <c r="G15" s="16" t="s">
        <v>17</v>
      </c>
      <c r="H15" s="20">
        <f>2.5*3.5</f>
        <v>8.75</v>
      </c>
      <c r="I15" s="16">
        <v>0</v>
      </c>
      <c r="J15" s="16">
        <f>4*3.5</f>
        <v>14</v>
      </c>
      <c r="K15" s="16">
        <f>3*3.5</f>
        <v>10.5</v>
      </c>
      <c r="L15" s="19"/>
      <c r="M15" s="14">
        <f t="shared" si="0"/>
        <v>33.25</v>
      </c>
    </row>
    <row r="16" spans="5:13" ht="15.75">
      <c r="E16" s="15" t="s">
        <v>32</v>
      </c>
      <c r="F16" s="15" t="s">
        <v>33</v>
      </c>
      <c r="G16" s="16" t="s">
        <v>12</v>
      </c>
      <c r="H16" s="20">
        <f>4*2</f>
        <v>8</v>
      </c>
      <c r="I16" s="16">
        <v>0</v>
      </c>
      <c r="J16" s="16">
        <f>3*3.5</f>
        <v>10.5</v>
      </c>
      <c r="K16" s="16">
        <f>3.5*3.5</f>
        <v>12.25</v>
      </c>
      <c r="L16" s="19"/>
      <c r="M16" s="14">
        <f t="shared" si="0"/>
        <v>30.75</v>
      </c>
    </row>
    <row r="17" spans="5:13" ht="15.75">
      <c r="E17" s="15" t="s">
        <v>34</v>
      </c>
      <c r="F17" s="15" t="s">
        <v>35</v>
      </c>
      <c r="G17" s="16" t="s">
        <v>12</v>
      </c>
      <c r="H17" s="20">
        <f>4*2</f>
        <v>8</v>
      </c>
      <c r="I17" s="16">
        <f>4*2</f>
        <v>8</v>
      </c>
      <c r="J17" s="16">
        <f>4*3.5</f>
        <v>14</v>
      </c>
      <c r="K17" s="16">
        <f>1.5*5</f>
        <v>7.5</v>
      </c>
      <c r="L17" s="19"/>
      <c r="M17" s="14">
        <f t="shared" si="0"/>
        <v>30</v>
      </c>
    </row>
    <row r="18" spans="5:13" ht="15.75">
      <c r="E18" s="15" t="s">
        <v>36</v>
      </c>
      <c r="F18" s="15" t="s">
        <v>37</v>
      </c>
      <c r="G18" s="16" t="s">
        <v>12</v>
      </c>
      <c r="H18" s="20">
        <f>1.5*5</f>
        <v>7.5</v>
      </c>
      <c r="I18" s="16">
        <f>2.5*4</f>
        <v>10</v>
      </c>
      <c r="J18" s="16">
        <f>2*5</f>
        <v>10</v>
      </c>
      <c r="K18" s="16">
        <f>1.5*5</f>
        <v>7.5</v>
      </c>
      <c r="L18" s="19"/>
      <c r="M18" s="14">
        <f t="shared" si="0"/>
        <v>27.5</v>
      </c>
    </row>
    <row r="19" spans="5:13" ht="15.75">
      <c r="E19" s="15" t="s">
        <v>38</v>
      </c>
      <c r="F19" s="15" t="s">
        <v>39</v>
      </c>
      <c r="G19" s="16" t="s">
        <v>12</v>
      </c>
      <c r="H19" s="20">
        <v>0</v>
      </c>
      <c r="I19" s="16">
        <f>3*4</f>
        <v>12</v>
      </c>
      <c r="J19" s="16">
        <f>3.5*3.5</f>
        <v>12.25</v>
      </c>
      <c r="K19" s="16">
        <v>0</v>
      </c>
      <c r="L19" s="19"/>
      <c r="M19" s="14">
        <f t="shared" si="0"/>
        <v>24.25</v>
      </c>
    </row>
    <row r="20" spans="5:13" ht="15.75">
      <c r="E20" s="15" t="s">
        <v>40</v>
      </c>
      <c r="F20" s="15" t="s">
        <v>41</v>
      </c>
      <c r="G20" s="16" t="s">
        <v>12</v>
      </c>
      <c r="H20" s="20">
        <f>3*2</f>
        <v>6</v>
      </c>
      <c r="I20" s="16">
        <f>2.5*2</f>
        <v>5</v>
      </c>
      <c r="J20" s="16">
        <f>2*3.5</f>
        <v>7</v>
      </c>
      <c r="K20" s="16">
        <f>3*3.5</f>
        <v>10.5</v>
      </c>
      <c r="L20" s="19"/>
      <c r="M20" s="14">
        <f t="shared" si="0"/>
        <v>23.5</v>
      </c>
    </row>
    <row r="21" spans="5:13" ht="15.75">
      <c r="E21" s="15" t="s">
        <v>42</v>
      </c>
      <c r="F21" s="15" t="s">
        <v>43</v>
      </c>
      <c r="G21" s="16" t="s">
        <v>12</v>
      </c>
      <c r="H21" s="21">
        <v>0</v>
      </c>
      <c r="I21" s="22">
        <f>2.5*2</f>
        <v>5</v>
      </c>
      <c r="J21" s="22">
        <f>5*3.5</f>
        <v>17.5</v>
      </c>
      <c r="K21" s="22">
        <v>0</v>
      </c>
      <c r="L21" s="19"/>
      <c r="M21" s="14">
        <f t="shared" si="0"/>
        <v>22.5</v>
      </c>
    </row>
    <row r="22" spans="5:13" ht="15.75">
      <c r="E22" s="15" t="s">
        <v>44</v>
      </c>
      <c r="F22" s="15" t="s">
        <v>45</v>
      </c>
      <c r="G22" s="16" t="s">
        <v>17</v>
      </c>
      <c r="H22" s="20">
        <f>2.5*3.5</f>
        <v>8.75</v>
      </c>
      <c r="I22" s="16">
        <v>0</v>
      </c>
      <c r="J22" s="16">
        <f>3.5*3.5</f>
        <v>12.25</v>
      </c>
      <c r="K22" s="16">
        <v>0</v>
      </c>
      <c r="L22" s="19"/>
      <c r="M22" s="14">
        <f t="shared" si="0"/>
        <v>21</v>
      </c>
    </row>
    <row r="23" spans="5:13" ht="15.75">
      <c r="E23" s="15" t="s">
        <v>46</v>
      </c>
      <c r="F23" s="15" t="s">
        <v>47</v>
      </c>
      <c r="G23" s="16" t="s">
        <v>12</v>
      </c>
      <c r="H23" s="20">
        <f>2.5*2</f>
        <v>5</v>
      </c>
      <c r="I23" s="16">
        <f>2*2</f>
        <v>4</v>
      </c>
      <c r="J23" s="16">
        <f>2*3.5</f>
        <v>7</v>
      </c>
      <c r="K23" s="16">
        <f>2*3.5</f>
        <v>7</v>
      </c>
      <c r="L23" s="19"/>
      <c r="M23" s="14">
        <f t="shared" si="0"/>
        <v>19</v>
      </c>
    </row>
    <row r="24" spans="5:13" ht="15.75">
      <c r="E24" s="15" t="s">
        <v>48</v>
      </c>
      <c r="F24" s="15" t="s">
        <v>49</v>
      </c>
      <c r="G24" s="16" t="s">
        <v>12</v>
      </c>
      <c r="H24" s="20">
        <v>0</v>
      </c>
      <c r="I24" s="16">
        <v>0</v>
      </c>
      <c r="J24" s="16">
        <v>0</v>
      </c>
      <c r="K24" s="16">
        <f>4.5*3.5</f>
        <v>15.75</v>
      </c>
      <c r="L24" s="19"/>
      <c r="M24" s="14">
        <f t="shared" si="0"/>
        <v>15.75</v>
      </c>
    </row>
    <row r="25" spans="5:13" ht="15.75">
      <c r="E25" s="15" t="s">
        <v>50</v>
      </c>
      <c r="F25" s="15" t="s">
        <v>51</v>
      </c>
      <c r="G25" s="16" t="s">
        <v>12</v>
      </c>
      <c r="H25" s="20">
        <f>3*5</f>
        <v>15</v>
      </c>
      <c r="I25" s="16">
        <v>0</v>
      </c>
      <c r="J25" s="23">
        <v>0</v>
      </c>
      <c r="K25" s="16">
        <v>0</v>
      </c>
      <c r="L25" s="19"/>
      <c r="M25" s="14">
        <f t="shared" si="0"/>
        <v>15</v>
      </c>
    </row>
    <row r="26" spans="5:13" ht="15.75">
      <c r="E26" s="15" t="s">
        <v>52</v>
      </c>
      <c r="F26" s="15" t="s">
        <v>53</v>
      </c>
      <c r="G26" s="22" t="s">
        <v>12</v>
      </c>
      <c r="H26" s="21">
        <f>3.5*2</f>
        <v>7</v>
      </c>
      <c r="I26" s="22">
        <f>3.5*2</f>
        <v>7</v>
      </c>
      <c r="J26" s="22">
        <v>0</v>
      </c>
      <c r="K26" s="22">
        <v>0</v>
      </c>
      <c r="L26" s="24"/>
      <c r="M26" s="14">
        <f t="shared" si="0"/>
        <v>14</v>
      </c>
    </row>
    <row r="27" spans="5:13" ht="15.75">
      <c r="E27" s="15" t="s">
        <v>54</v>
      </c>
      <c r="F27" s="15" t="s">
        <v>55</v>
      </c>
      <c r="G27" s="25" t="s">
        <v>12</v>
      </c>
      <c r="H27" s="16">
        <f>3*2</f>
        <v>6</v>
      </c>
      <c r="I27" s="16">
        <v>0</v>
      </c>
      <c r="J27" s="16">
        <v>0</v>
      </c>
      <c r="K27" s="16">
        <f>2*3.5</f>
        <v>7</v>
      </c>
      <c r="L27" s="16"/>
      <c r="M27" s="14">
        <f t="shared" si="0"/>
        <v>13</v>
      </c>
    </row>
    <row r="28" spans="5:13" ht="15.75">
      <c r="E28" s="15" t="s">
        <v>56</v>
      </c>
      <c r="F28" s="15" t="s">
        <v>57</v>
      </c>
      <c r="G28" s="16" t="s">
        <v>12</v>
      </c>
      <c r="H28" s="16">
        <v>0</v>
      </c>
      <c r="I28" s="16">
        <v>0</v>
      </c>
      <c r="J28" s="16">
        <v>0</v>
      </c>
      <c r="K28" s="16">
        <f>3.5*3.5</f>
        <v>12.25</v>
      </c>
      <c r="L28" s="16"/>
      <c r="M28" s="14">
        <f t="shared" si="0"/>
        <v>12.25</v>
      </c>
    </row>
    <row r="29" spans="5:13" ht="15.75">
      <c r="E29" s="15" t="s">
        <v>58</v>
      </c>
      <c r="F29" s="15" t="s">
        <v>59</v>
      </c>
      <c r="G29" s="16" t="s">
        <v>12</v>
      </c>
      <c r="H29" s="16">
        <f>3*3.5</f>
        <v>10.5</v>
      </c>
      <c r="I29" s="16">
        <v>0</v>
      </c>
      <c r="J29" s="16">
        <v>0</v>
      </c>
      <c r="K29" s="16">
        <v>0</v>
      </c>
      <c r="L29" s="16"/>
      <c r="M29" s="14">
        <f t="shared" si="0"/>
        <v>10.5</v>
      </c>
    </row>
    <row r="30" spans="5:13" ht="15.75">
      <c r="E30" s="26" t="s">
        <v>60</v>
      </c>
      <c r="F30" s="26" t="s">
        <v>61</v>
      </c>
      <c r="G30" s="16" t="s">
        <v>12</v>
      </c>
      <c r="H30" s="16">
        <v>0</v>
      </c>
      <c r="I30" s="16">
        <v>0</v>
      </c>
      <c r="J30" s="16">
        <f>3*3.5</f>
        <v>10.5</v>
      </c>
      <c r="K30" s="16">
        <v>0</v>
      </c>
      <c r="L30" s="16"/>
      <c r="M30" s="14">
        <f t="shared" si="0"/>
        <v>10.5</v>
      </c>
    </row>
    <row r="31" spans="5:13" ht="15.75">
      <c r="E31" s="26" t="s">
        <v>62</v>
      </c>
      <c r="F31" s="26" t="s">
        <v>63</v>
      </c>
      <c r="G31" s="16" t="s">
        <v>12</v>
      </c>
      <c r="H31" s="16">
        <v>0</v>
      </c>
      <c r="I31" s="16">
        <v>0</v>
      </c>
      <c r="J31" s="16">
        <f>3*3.5</f>
        <v>10.5</v>
      </c>
      <c r="K31" s="16">
        <v>0</v>
      </c>
      <c r="L31" s="16"/>
      <c r="M31" s="14">
        <f t="shared" si="0"/>
        <v>10.5</v>
      </c>
    </row>
    <row r="32" spans="5:13" ht="15.75">
      <c r="E32" s="15" t="s">
        <v>64</v>
      </c>
      <c r="F32" s="15" t="s">
        <v>65</v>
      </c>
      <c r="G32" s="16" t="s">
        <v>12</v>
      </c>
      <c r="H32" s="16">
        <v>0</v>
      </c>
      <c r="I32" s="16">
        <v>0</v>
      </c>
      <c r="J32" s="16">
        <v>0</v>
      </c>
      <c r="K32" s="16">
        <f>3*3.5</f>
        <v>10.5</v>
      </c>
      <c r="L32" s="16"/>
      <c r="M32" s="14">
        <f t="shared" si="0"/>
        <v>10.5</v>
      </c>
    </row>
    <row r="33" spans="5:13" ht="15.75">
      <c r="E33" s="15" t="s">
        <v>50</v>
      </c>
      <c r="F33" s="15" t="s">
        <v>66</v>
      </c>
      <c r="G33" s="16" t="s">
        <v>12</v>
      </c>
      <c r="H33" s="16">
        <v>0</v>
      </c>
      <c r="I33" s="16">
        <f>2*5</f>
        <v>10</v>
      </c>
      <c r="J33" s="16">
        <v>0</v>
      </c>
      <c r="K33" s="16">
        <v>0</v>
      </c>
      <c r="L33" s="16"/>
      <c r="M33" s="14">
        <f t="shared" si="0"/>
        <v>10</v>
      </c>
    </row>
    <row r="34" spans="5:13" ht="15.75">
      <c r="E34" s="15" t="s">
        <v>67</v>
      </c>
      <c r="F34" s="15" t="s">
        <v>68</v>
      </c>
      <c r="G34" s="16" t="s">
        <v>12</v>
      </c>
      <c r="H34" s="16">
        <v>0</v>
      </c>
      <c r="I34" s="16">
        <f>3*2</f>
        <v>6</v>
      </c>
      <c r="J34" s="16">
        <f>1*3.5</f>
        <v>3.5</v>
      </c>
      <c r="K34" s="16">
        <v>0</v>
      </c>
      <c r="L34" s="16"/>
      <c r="M34" s="14">
        <f t="shared" si="0"/>
        <v>9.5</v>
      </c>
    </row>
    <row r="35" spans="5:13" ht="15.75">
      <c r="E35" s="15" t="s">
        <v>69</v>
      </c>
      <c r="F35" s="15" t="s">
        <v>70</v>
      </c>
      <c r="G35" s="16" t="s">
        <v>12</v>
      </c>
      <c r="H35" s="16">
        <v>0</v>
      </c>
      <c r="I35" s="16">
        <f>2*4</f>
        <v>8</v>
      </c>
      <c r="J35" s="16">
        <v>0</v>
      </c>
      <c r="K35" s="16">
        <v>0</v>
      </c>
      <c r="L35" s="16"/>
      <c r="M35" s="14">
        <f t="shared" si="0"/>
        <v>8</v>
      </c>
    </row>
    <row r="36" spans="5:13" ht="15.75">
      <c r="E36" s="15" t="s">
        <v>71</v>
      </c>
      <c r="F36" s="15" t="s">
        <v>72</v>
      </c>
      <c r="G36" s="16" t="s">
        <v>12</v>
      </c>
      <c r="H36" s="16">
        <v>0</v>
      </c>
      <c r="I36" s="16">
        <f>2*4</f>
        <v>8</v>
      </c>
      <c r="J36" s="16">
        <v>0</v>
      </c>
      <c r="K36" s="16">
        <v>0</v>
      </c>
      <c r="L36" s="16"/>
      <c r="M36" s="14">
        <f t="shared" si="0"/>
        <v>8</v>
      </c>
    </row>
    <row r="37" spans="5:13" ht="15.75">
      <c r="E37" s="26" t="s">
        <v>73</v>
      </c>
      <c r="F37" s="26" t="s">
        <v>74</v>
      </c>
      <c r="G37" s="16" t="s">
        <v>12</v>
      </c>
      <c r="H37" s="16">
        <v>0</v>
      </c>
      <c r="I37" s="16">
        <v>0</v>
      </c>
      <c r="J37" s="16">
        <f>2*3.5</f>
        <v>7</v>
      </c>
      <c r="K37" s="16">
        <v>0</v>
      </c>
      <c r="L37" s="16"/>
      <c r="M37" s="14">
        <f t="shared" si="0"/>
        <v>7</v>
      </c>
    </row>
    <row r="38" spans="5:13" ht="15.75">
      <c r="E38" s="15" t="s">
        <v>75</v>
      </c>
      <c r="F38" s="15" t="s">
        <v>76</v>
      </c>
      <c r="G38" s="16" t="s">
        <v>12</v>
      </c>
      <c r="H38" s="16">
        <v>0</v>
      </c>
      <c r="I38" s="16">
        <v>0</v>
      </c>
      <c r="J38" s="16">
        <v>0</v>
      </c>
      <c r="K38" s="16">
        <f>2*3.5</f>
        <v>7</v>
      </c>
      <c r="L38" s="16"/>
      <c r="M38" s="14">
        <f t="shared" si="0"/>
        <v>7</v>
      </c>
    </row>
    <row r="39" spans="5:13" ht="15.75">
      <c r="E39" s="15" t="s">
        <v>77</v>
      </c>
      <c r="F39" s="15" t="s">
        <v>78</v>
      </c>
      <c r="G39" s="16" t="s">
        <v>12</v>
      </c>
      <c r="H39" s="16">
        <f>3*2</f>
        <v>6</v>
      </c>
      <c r="I39" s="16">
        <v>0</v>
      </c>
      <c r="J39" s="16">
        <v>0</v>
      </c>
      <c r="K39" s="16">
        <v>0</v>
      </c>
      <c r="L39" s="16"/>
      <c r="M39" s="14">
        <f t="shared" si="0"/>
        <v>6</v>
      </c>
    </row>
    <row r="40" spans="5:13" ht="15.75">
      <c r="E40" s="15" t="s">
        <v>79</v>
      </c>
      <c r="F40" s="15" t="s">
        <v>80</v>
      </c>
      <c r="G40" s="16" t="s">
        <v>17</v>
      </c>
      <c r="H40" s="27">
        <f>0*3.5</f>
        <v>0</v>
      </c>
      <c r="I40" s="27">
        <f>1*4</f>
        <v>4</v>
      </c>
      <c r="J40" s="27">
        <v>0</v>
      </c>
      <c r="K40" s="27">
        <v>0</v>
      </c>
      <c r="L40" s="27"/>
      <c r="M40" s="14">
        <f t="shared" si="0"/>
        <v>4</v>
      </c>
    </row>
    <row r="41" spans="5:13" ht="15.75">
      <c r="E41" s="15" t="s">
        <v>81</v>
      </c>
      <c r="F41" s="15" t="s">
        <v>82</v>
      </c>
      <c r="G41" s="16" t="s">
        <v>17</v>
      </c>
      <c r="H41" s="16">
        <f>1.5*2</f>
        <v>3</v>
      </c>
      <c r="I41" s="16">
        <v>0</v>
      </c>
      <c r="J41" s="16">
        <v>0</v>
      </c>
      <c r="K41" s="16">
        <v>0</v>
      </c>
      <c r="L41" s="16"/>
      <c r="M41" s="14">
        <f t="shared" si="0"/>
        <v>3</v>
      </c>
    </row>
    <row r="42" spans="5:13" ht="15.75">
      <c r="E42" s="15" t="s">
        <v>28</v>
      </c>
      <c r="F42" s="15" t="s">
        <v>83</v>
      </c>
      <c r="G42" s="16" t="s">
        <v>17</v>
      </c>
      <c r="H42" s="16">
        <f>1.5*2</f>
        <v>3</v>
      </c>
      <c r="I42" s="16">
        <v>0</v>
      </c>
      <c r="J42" s="16">
        <v>0</v>
      </c>
      <c r="K42" s="16">
        <v>0</v>
      </c>
      <c r="L42" s="16"/>
      <c r="M42" s="14">
        <f t="shared" si="0"/>
        <v>3</v>
      </c>
    </row>
    <row r="43" spans="5:13" ht="15.75">
      <c r="E43" s="15" t="s">
        <v>84</v>
      </c>
      <c r="F43" s="15" t="s">
        <v>85</v>
      </c>
      <c r="G43" s="28" t="s">
        <v>12</v>
      </c>
      <c r="H43" s="16">
        <v>0</v>
      </c>
      <c r="I43" s="16">
        <f>1.5*2</f>
        <v>3</v>
      </c>
      <c r="J43" s="16">
        <v>0</v>
      </c>
      <c r="K43" s="16">
        <v>0</v>
      </c>
      <c r="L43" s="16"/>
      <c r="M43" s="14">
        <f t="shared" si="0"/>
        <v>3</v>
      </c>
    </row>
    <row r="44" spans="5:13" ht="15.75">
      <c r="E44" s="15" t="s">
        <v>86</v>
      </c>
      <c r="F44" s="15" t="s">
        <v>87</v>
      </c>
      <c r="G44" s="16" t="s">
        <v>12</v>
      </c>
      <c r="H44" s="16">
        <f>1*2</f>
        <v>2</v>
      </c>
      <c r="I44" s="16">
        <v>0</v>
      </c>
      <c r="J44" s="16">
        <v>0</v>
      </c>
      <c r="K44" s="16">
        <v>0</v>
      </c>
      <c r="L44" s="16"/>
      <c r="M44" s="14">
        <f t="shared" si="0"/>
        <v>2</v>
      </c>
    </row>
    <row r="45" spans="5:13" ht="15.75">
      <c r="E45" s="26" t="s">
        <v>50</v>
      </c>
      <c r="F45" s="26" t="s">
        <v>88</v>
      </c>
      <c r="G45" s="16" t="s">
        <v>12</v>
      </c>
      <c r="H45" s="16">
        <v>0</v>
      </c>
      <c r="I45" s="16">
        <v>0</v>
      </c>
      <c r="J45" s="16">
        <f>0*3.5</f>
        <v>0</v>
      </c>
      <c r="K45" s="16">
        <v>0</v>
      </c>
      <c r="L45" s="16"/>
      <c r="M45" s="14">
        <f t="shared" si="0"/>
        <v>0</v>
      </c>
    </row>
  </sheetData>
  <mergeCells count="1">
    <mergeCell ref="F4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2015-05-20T08:03:49Z</dcterms:created>
  <dcterms:modified xsi:type="dcterms:W3CDTF">2015-05-20T08:04:47Z</dcterms:modified>
  <cp:category/>
  <cp:version/>
  <cp:contentType/>
  <cp:contentStatus/>
</cp:coreProperties>
</file>